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Φύλλο1" sheetId="1" r:id="rId1"/>
  </sheets>
  <definedNames>
    <definedName name="_xlfn.IFNA" hidden="1">#NAME?</definedName>
    <definedName name="_xlnm.Print_Area" localSheetId="0">'Φύλλο1'!$A$1:$AB$43</definedName>
  </definedNames>
  <calcPr fullCalcOnLoad="1"/>
</workbook>
</file>

<file path=xl/sharedStrings.xml><?xml version="1.0" encoding="utf-8"?>
<sst xmlns="http://schemas.openxmlformats.org/spreadsheetml/2006/main" count="187" uniqueCount="165">
  <si>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</si>
  <si>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</si>
  <si>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</si>
  <si>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</si>
  <si>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</si>
  <si>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</si>
  <si>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</si>
  <si>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</si>
  <si>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</si>
  <si>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</si>
  <si>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</si>
  <si>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</si>
  <si>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</si>
  <si>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</si>
  <si>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</si>
  <si>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</si>
  <si>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</si>
  <si>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</si>
  <si>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</si>
  <si>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</si>
  <si>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</si>
  <si>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</si>
  <si>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</si>
  <si>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</si>
  <si>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</si>
  <si>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</si>
  <si>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</si>
  <si>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</si>
  <si>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</si>
  <si>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</si>
  <si>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</si>
  <si>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</si>
  <si>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Φορέας : ΔΗΜΟΣ ΕΥΡΩΤΑ</t>
  </si>
  <si>
    <t xml:space="preserve">Υπηρεσία : ΤΜΗΜΑ ΑΝΘΡΩΠΙΝΟΥ ΔΥΝΑΜΙΚΟΥ &amp; ΔΙΟΙΚΗΤΙΚΗΣ ΜΕΡΙΜΝΑΣ                             </t>
  </si>
  <si>
    <t>ΠΑΝΑΓΙΩΤΑ</t>
  </si>
  <si>
    <t>ΙΩΑΝΝΗΣ</t>
  </si>
  <si>
    <t>ΤΣΙΜΠΙΔΗ</t>
  </si>
  <si>
    <t>ΕΥΓΕΝΙΑ</t>
  </si>
  <si>
    <t>ΠΑΝΑΓΙΩΤΗΣ</t>
  </si>
  <si>
    <t>ΑΗ235566</t>
  </si>
  <si>
    <t>ΚΟΥΒΟΥΣΗ</t>
  </si>
  <si>
    <t>ΕΛΕΝΗ</t>
  </si>
  <si>
    <t>ΓΕΩΡΓΙΟΣ</t>
  </si>
  <si>
    <t>Μ499551</t>
  </si>
  <si>
    <t>049378818</t>
  </si>
  <si>
    <t>ΒΛΑΧΟΥ</t>
  </si>
  <si>
    <t>ΣΤΑΜΑΤΑ</t>
  </si>
  <si>
    <t>ΧΑΡΑΛΑΜΠΟΣ</t>
  </si>
  <si>
    <t>Μ496354</t>
  </si>
  <si>
    <t>129221514</t>
  </si>
  <si>
    <t>ΒΛΑΧΟΔΗΜΗΤΡΑΚΟΥ</t>
  </si>
  <si>
    <t>ΜΑΡΙΑ</t>
  </si>
  <si>
    <t>ΔΗΜΗΤΡΗΣ</t>
  </si>
  <si>
    <t>ΑΜ778606</t>
  </si>
  <si>
    <t>108418266</t>
  </si>
  <si>
    <t>ΜΟΙΡΑ</t>
  </si>
  <si>
    <t>ΚΩΝΣΤΑΝΤΙΝΑ</t>
  </si>
  <si>
    <t>ΜΙΧΑΛΗΣ</t>
  </si>
  <si>
    <t>Ρ885674</t>
  </si>
  <si>
    <t>047213395</t>
  </si>
  <si>
    <t>ΜΩΡΙΑΤΗ</t>
  </si>
  <si>
    <t>ΑΝΑΣΤΑΣΙΑ</t>
  </si>
  <si>
    <t>ΑΝ974893</t>
  </si>
  <si>
    <t>116369901</t>
  </si>
  <si>
    <t>ΘΕΟΔΩΡΑΚΑΚΟΥ</t>
  </si>
  <si>
    <t>ΚΩΝΣΤΑΝΤΙΝΟΣ</t>
  </si>
  <si>
    <t>Μ497472</t>
  </si>
  <si>
    <t>108429766</t>
  </si>
  <si>
    <t>ΓΕΩΡΓΑΝΤΩΝΗ</t>
  </si>
  <si>
    <t>ΑΙΚΑΤΕΡΙΝΗ</t>
  </si>
  <si>
    <t>ΑΝΔΡΕΑΣ</t>
  </si>
  <si>
    <t>Χ903980</t>
  </si>
  <si>
    <t>162608988</t>
  </si>
  <si>
    <t>ΤΣΟΛΟΜΙΤΗ</t>
  </si>
  <si>
    <t>ΝΙΚΟΛΑΟΣ</t>
  </si>
  <si>
    <t>Τ941353</t>
  </si>
  <si>
    <t>117065430</t>
  </si>
  <si>
    <t>ΝΤΑΛΙΑΝΗ</t>
  </si>
  <si>
    <t>ΓΕΩΡΓΙΑ</t>
  </si>
  <si>
    <t>Τ039902</t>
  </si>
  <si>
    <t>048088203</t>
  </si>
  <si>
    <t>ΓΕΡΟΝΤΑΚΟΥ</t>
  </si>
  <si>
    <t>ΑΘΗΝΑ</t>
  </si>
  <si>
    <t>ΑΚ372074</t>
  </si>
  <si>
    <t>139304296</t>
  </si>
  <si>
    <t>ΛΙΑΡΑΚΟΥ</t>
  </si>
  <si>
    <t>ΘΕΟΔΟΥΛΗ</t>
  </si>
  <si>
    <t>ΕΜΜΑΝΟΥΗΛ</t>
  </si>
  <si>
    <t>109641911</t>
  </si>
  <si>
    <t>ΜΑΡΤΣΟΥΚΟΥ</t>
  </si>
  <si>
    <t>ΔΗΜΗΤΡΑ</t>
  </si>
  <si>
    <t>ΔΗΜΗΤΡΙΟΣ</t>
  </si>
  <si>
    <t>Ξ018777</t>
  </si>
  <si>
    <t>109603250</t>
  </si>
  <si>
    <t>ΑΝΤΩΝΙΟΣ</t>
  </si>
  <si>
    <t>ΛΑΜΠΡΑΚΟΠΟΥΛΟΥ</t>
  </si>
  <si>
    <t>ΑΕ274284</t>
  </si>
  <si>
    <t>109659490</t>
  </si>
  <si>
    <t>ΣΟΥΡΤΖΗ</t>
  </si>
  <si>
    <t>ΑΓΛΑΪΑ</t>
  </si>
  <si>
    <t>Π188639</t>
  </si>
  <si>
    <t>071678440</t>
  </si>
  <si>
    <t>ΨΩΪΝΟΥ</t>
  </si>
  <si>
    <t>ΝΙΚΗ</t>
  </si>
  <si>
    <t>ΜΑΥΡΟΕΙΔΗΣ</t>
  </si>
  <si>
    <t>ΑΜ779211</t>
  </si>
  <si>
    <t>300251253</t>
  </si>
  <si>
    <t>ΓΙΑΝΝΑΚΑΚΟΥ</t>
  </si>
  <si>
    <t>ΑΝΔΡΟΜΑΧΗ</t>
  </si>
  <si>
    <t>Ρ555854</t>
  </si>
  <si>
    <t>104252560</t>
  </si>
  <si>
    <t>ΚΩΣΤΑΚΗ</t>
  </si>
  <si>
    <t>Τ386942</t>
  </si>
  <si>
    <t>075001442</t>
  </si>
  <si>
    <t>109645370</t>
  </si>
  <si>
    <t>Ο ΠΡΟΕΔΡΟΣ</t>
  </si>
  <si>
    <t>ΤΑ ΜΕΛΗ</t>
  </si>
  <si>
    <t>ΣΕΡΓΙΑΔΗ ΑΦΡΟΔΙΤΗ</t>
  </si>
  <si>
    <r>
      <t xml:space="preserve">ΜΟΝΑΔΕΣ
</t>
    </r>
    <r>
      <rPr>
        <b/>
        <sz val="10"/>
        <color indexed="12"/>
        <rFont val="Arial Greek"/>
        <family val="0"/>
      </rPr>
      <t>(1.α.)</t>
    </r>
  </si>
  <si>
    <r>
      <t xml:space="preserve">ΜΟΝΑΔΕΣ
</t>
    </r>
    <r>
      <rPr>
        <b/>
        <sz val="10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</si>
  <si>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0"/>
        <color indexed="12"/>
        <rFont val="Arial Greek"/>
        <family val="0"/>
      </rPr>
      <t>(1.Α+Β)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</si>
  <si>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</si>
  <si>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</si>
  <si>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</si>
  <si>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</si>
  <si>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</si>
  <si>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</si>
  <si>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Διάρκεια Σύμβασης : Διδακτικό έτος 2022-2023</t>
  </si>
  <si>
    <t xml:space="preserve">ΑΝΑΚΟΙΝΩΣΗ </t>
  </si>
  <si>
    <t>ΤΟΥΝΤΑ</t>
  </si>
  <si>
    <t>ΑΝΤΙΓΟΝΗ</t>
  </si>
  <si>
    <t>ΑΗ236142</t>
  </si>
  <si>
    <t>139320340</t>
  </si>
  <si>
    <t>ΧΑΡΑΚΑΚΟΥ</t>
  </si>
  <si>
    <t>Τ388037</t>
  </si>
  <si>
    <t>044057573</t>
  </si>
  <si>
    <t>ΜΑΖΗ</t>
  </si>
  <si>
    <t>Φ286815</t>
  </si>
  <si>
    <t>139303748</t>
  </si>
  <si>
    <t>ΜΠΡΑΝΤΙΤΣΑ</t>
  </si>
  <si>
    <t>ΜΙΧΑΗΛ</t>
  </si>
  <si>
    <t>ΑΚ374317</t>
  </si>
  <si>
    <t>108414950</t>
  </si>
  <si>
    <t>ΧΡΥΣΟΥΛΑ</t>
  </si>
  <si>
    <t>Ν503023</t>
  </si>
  <si>
    <t>109635431</t>
  </si>
  <si>
    <t>ΜΙΧΕΛΑΚΟΥ</t>
  </si>
  <si>
    <t>ΑΖ492034</t>
  </si>
  <si>
    <t>047964836</t>
  </si>
  <si>
    <t>ΤΕΡΖΙΩΤΗ</t>
  </si>
  <si>
    <t>ΚΑΛΛΙΟΠΗ</t>
  </si>
  <si>
    <t>Ρ885917</t>
  </si>
  <si>
    <t>054629330</t>
  </si>
  <si>
    <t>ΤΣΙΠΑ</t>
  </si>
  <si>
    <t>Χ403515</t>
  </si>
  <si>
    <t>049257523</t>
  </si>
  <si>
    <t>ΒΕΡΔΟΣ ΔΗΜΟΣ</t>
  </si>
  <si>
    <t>ΔΗΜΑΡΧΟΣ</t>
  </si>
  <si>
    <t>ΧΑΓΙΑ ΘΕΟΔΩΡΑ</t>
  </si>
  <si>
    <t>ΑΡ474179</t>
  </si>
  <si>
    <t>Έδρα Υπηρεσίας : ΣΚΑΛΑ ΛΑΚΩΝΙΑΣ</t>
  </si>
  <si>
    <t>ΠΛΗΡΟΥΣ ΑΠΑΣΧΟΛΗΣΗΣ ΕΙΔΙΚΟΤΗΤΑΣ ΥΕ ΚΑΘΑΡΙΣΤΩΝ/ΡΙΩΝ ΣΧΟΛΙΚΩΝ ΜΟΝΑΔΩΝ</t>
  </si>
  <si>
    <t>Α.Π. 9580/10.08.2022</t>
  </si>
  <si>
    <t>ΟΡΙΣΤΙΚΟΣ ΠΙΝΑΚΑΣ ΚΑΤΑΤΑΞΗΣ</t>
  </si>
  <si>
    <t>Ημερομηνία: 30.08.2020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</si>
</sst>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  <numFmt numFmtId="181" formatCode="[$-408]dddd\,\ d\ mmmm\ yyyy"/>
    <numFmt numFmtId="182" formatCode="[$-408]h:mm:ss\ AM/PM"/>
  </numFmts>
  <fonts count="55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name val="Arial Greek"/>
      <family val="0"/>
    </font>
    <font>
      <sz val="7"/>
      <name val="Arial"/>
      <family val="2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2"/>
      <color indexed="12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2"/>
      <name val="Arial Greek"/>
      <family val="0"/>
    </font>
    <font>
      <b/>
      <sz val="10"/>
      <color indexed="8"/>
      <name val="Arial Greek"/>
      <family val="0"/>
    </font>
    <font>
      <sz val="10"/>
      <color indexed="12"/>
      <name val="Arial Greek"/>
      <family val="0"/>
    </font>
    <font>
      <b/>
      <sz val="14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7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00B050"/>
      <name val="Arial Greek"/>
      <family val="0"/>
    </font>
    <font>
      <sz val="10"/>
      <color rgb="FF00206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7" fillId="0" borderId="10" xfId="33" applyNumberFormat="1" applyFont="1" applyBorder="1" applyAlignment="1" applyProtection="1">
      <alignment horizontal="center"/>
      <protection locked="0"/>
    </xf>
    <xf numFmtId="180" fontId="7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1" fillId="13" borderId="10" xfId="33" applyNumberFormat="1" applyFont="1" applyFill="1" applyBorder="1" applyAlignment="1" applyProtection="1">
      <alignment horizontal="center"/>
      <protection/>
    </xf>
    <xf numFmtId="1" fontId="2" fillId="13" borderId="10" xfId="33" applyNumberFormat="1" applyFont="1" applyFill="1" applyBorder="1" applyAlignment="1" applyProtection="1">
      <alignment horizontal="center"/>
      <protection/>
    </xf>
    <xf numFmtId="1" fontId="1" fillId="13" borderId="10" xfId="33" applyNumberFormat="1" applyFont="1" applyFill="1" applyBorder="1" applyAlignment="1" applyProtection="1" quotePrefix="1">
      <alignment horizontal="center"/>
      <protection/>
    </xf>
    <xf numFmtId="180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180" fontId="11" fillId="0" borderId="10" xfId="33" applyNumberFormat="1" applyFont="1" applyBorder="1" applyAlignment="1" applyProtection="1">
      <alignment horizontal="center"/>
      <protection locked="0"/>
    </xf>
    <xf numFmtId="180" fontId="13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6" fillId="13" borderId="10" xfId="33" applyNumberFormat="1" applyFont="1" applyFill="1" applyBorder="1" applyAlignment="1" applyProtection="1">
      <alignment horizontal="center"/>
      <protection/>
    </xf>
    <xf numFmtId="1" fontId="11" fillId="13" borderId="10" xfId="33" applyNumberFormat="1" applyFont="1" applyFill="1" applyBorder="1" applyAlignment="1" applyProtection="1">
      <alignment horizontal="center"/>
      <protection/>
    </xf>
    <xf numFmtId="1" fontId="6" fillId="13" borderId="10" xfId="33" applyNumberFormat="1" applyFont="1" applyFill="1" applyBorder="1" applyAlignment="1" applyProtection="1" quotePrefix="1">
      <alignment horizontal="center"/>
      <protection/>
    </xf>
    <xf numFmtId="1" fontId="6" fillId="33" borderId="10" xfId="33" applyNumberFormat="1" applyFont="1" applyFill="1" applyBorder="1" applyAlignment="1" applyProtection="1">
      <alignment horizontal="center"/>
      <protection/>
    </xf>
    <xf numFmtId="3" fontId="11" fillId="33" borderId="10" xfId="33" applyNumberFormat="1" applyFont="1" applyFill="1" applyBorder="1" applyAlignment="1" applyProtection="1">
      <alignment horizontal="center"/>
      <protection/>
    </xf>
    <xf numFmtId="0" fontId="6" fillId="0" borderId="10" xfId="33" applyFont="1" applyBorder="1" applyAlignment="1" applyProtection="1">
      <alignment horizontal="center"/>
      <protection locked="0"/>
    </xf>
    <xf numFmtId="49" fontId="11" fillId="0" borderId="10" xfId="33" applyNumberFormat="1" applyFont="1" applyBorder="1" applyAlignment="1" applyProtection="1">
      <alignment horizontal="center"/>
      <protection locked="0"/>
    </xf>
    <xf numFmtId="49" fontId="6" fillId="0" borderId="11" xfId="33" applyNumberFormat="1" applyFont="1" applyBorder="1" applyAlignment="1" applyProtection="1">
      <alignment/>
      <protection locked="0"/>
    </xf>
    <xf numFmtId="1" fontId="53" fillId="0" borderId="10" xfId="33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80" fontId="54" fillId="0" borderId="10" xfId="33" applyNumberFormat="1" applyFont="1" applyBorder="1" applyAlignment="1" applyProtection="1">
      <alignment horizontal="center"/>
      <protection locked="0"/>
    </xf>
    <xf numFmtId="1" fontId="54" fillId="0" borderId="10" xfId="33" applyNumberFormat="1" applyFont="1" applyBorder="1" applyAlignment="1" applyProtection="1">
      <alignment horizontal="center"/>
      <protection locked="0"/>
    </xf>
    <xf numFmtId="49" fontId="11" fillId="0" borderId="12" xfId="33" applyNumberFormat="1" applyFont="1" applyBorder="1" applyAlignment="1" applyProtection="1">
      <alignment horizontal="center"/>
      <protection locked="0"/>
    </xf>
    <xf numFmtId="49" fontId="11" fillId="0" borderId="13" xfId="33" applyNumberFormat="1" applyFont="1" applyBorder="1" applyAlignment="1" applyProtection="1">
      <alignment horizontal="center"/>
      <protection locked="0"/>
    </xf>
    <xf numFmtId="49" fontId="11" fillId="0" borderId="11" xfId="33" applyNumberFormat="1" applyFont="1" applyBorder="1" applyAlignment="1" applyProtection="1">
      <alignment horizontal="center"/>
      <protection locked="0"/>
    </xf>
    <xf numFmtId="180" fontId="11" fillId="0" borderId="12" xfId="33" applyNumberFormat="1" applyFont="1" applyBorder="1" applyAlignment="1" applyProtection="1">
      <alignment horizontal="center"/>
      <protection locked="0"/>
    </xf>
    <xf numFmtId="180" fontId="11" fillId="0" borderId="13" xfId="33" applyNumberFormat="1" applyFont="1" applyBorder="1" applyAlignment="1" applyProtection="1">
      <alignment horizontal="center"/>
      <protection locked="0"/>
    </xf>
    <xf numFmtId="180" fontId="11" fillId="0" borderId="11" xfId="33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Fill="1" applyBorder="1" applyAlignment="1" applyProtection="1">
      <alignment horizontal="center" textRotation="90" wrapText="1"/>
      <protection/>
    </xf>
    <xf numFmtId="1" fontId="10" fillId="0" borderId="14" xfId="0" applyNumberFormat="1" applyFont="1" applyFill="1" applyBorder="1" applyAlignment="1" applyProtection="1">
      <alignment horizontal="center" textRotation="90" wrapText="1"/>
      <protection/>
    </xf>
    <xf numFmtId="1" fontId="10" fillId="0" borderId="15" xfId="0" applyNumberFormat="1" applyFont="1" applyFill="1" applyBorder="1" applyAlignment="1" applyProtection="1">
      <alignment horizontal="center" textRotation="90" wrapText="1"/>
      <protection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4" fontId="14" fillId="0" borderId="10" xfId="0" applyNumberFormat="1" applyFont="1" applyFill="1" applyBorder="1" applyAlignment="1" applyProtection="1">
      <alignment horizontal="center" textRotation="90"/>
      <protection/>
    </xf>
    <xf numFmtId="4" fontId="10" fillId="0" borderId="10" xfId="0" applyNumberFormat="1" applyFont="1" applyFill="1" applyBorder="1" applyAlignment="1" applyProtection="1">
      <alignment horizontal="center" textRotation="90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textRotation="90" wrapText="1"/>
      <protection/>
    </xf>
    <xf numFmtId="1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2" fillId="0" borderId="10" xfId="0" applyFont="1" applyBorder="1" applyAlignment="1" applyProtection="1">
      <alignment horizontal="center" textRotation="90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180" fontId="1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90" zoomScaleNormal="90" zoomScalePageLayoutView="0" workbookViewId="0" topLeftCell="A4">
      <selection activeCell="F39" sqref="F39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5.28125" style="0" customWidth="1"/>
    <col min="4" max="4" width="15.421875" style="0" customWidth="1"/>
    <col min="5" max="5" width="13.421875" style="0" customWidth="1"/>
    <col min="6" max="6" width="13.00390625" style="0" customWidth="1"/>
    <col min="7" max="7" width="11.28125" style="0" customWidth="1"/>
    <col min="8" max="8" width="7.57421875" style="0" customWidth="1"/>
    <col min="15" max="15" width="5.8515625" style="0" customWidth="1"/>
    <col min="17" max="17" width="8.140625" style="0" customWidth="1"/>
    <col min="18" max="18" width="6.421875" style="0" customWidth="1"/>
    <col min="19" max="19" width="8.28125" style="0" customWidth="1"/>
    <col min="20" max="20" width="6.851562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5.7109375" style="0" customWidth="1"/>
    <col min="26" max="26" width="5.8515625" style="0" customWidth="1"/>
    <col min="27" max="27" width="6.140625" style="0" customWidth="1"/>
  </cols>
  <sheetData>
    <row r="1" spans="1:28" ht="18">
      <c r="A1" s="1"/>
      <c r="B1" s="75" t="s">
        <v>32</v>
      </c>
      <c r="C1" s="76"/>
      <c r="D1" s="76"/>
      <c r="E1" s="76"/>
      <c r="F1" s="77"/>
      <c r="G1" s="78" t="s">
        <v>163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13"/>
      <c r="S1" s="13"/>
      <c r="T1" s="13"/>
      <c r="U1" s="1"/>
      <c r="V1" s="2"/>
      <c r="W1" s="2"/>
      <c r="X1" s="79"/>
      <c r="Y1" s="79"/>
      <c r="Z1" s="3"/>
      <c r="AA1" s="3"/>
      <c r="AB1" s="3"/>
    </row>
    <row r="2" spans="1:28" ht="15.75" customHeight="1">
      <c r="A2" s="1"/>
      <c r="B2" s="71" t="s">
        <v>33</v>
      </c>
      <c r="C2" s="72"/>
      <c r="D2" s="72"/>
      <c r="E2" s="72"/>
      <c r="F2" s="73"/>
      <c r="G2" s="80" t="s">
        <v>23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14"/>
      <c r="S2" s="74" t="s">
        <v>128</v>
      </c>
      <c r="T2" s="74"/>
      <c r="U2" s="74"/>
      <c r="V2" s="74"/>
      <c r="W2" s="74"/>
      <c r="X2" s="74"/>
      <c r="Y2" s="74"/>
      <c r="Z2" s="3"/>
      <c r="AA2" s="3"/>
      <c r="AB2" s="3"/>
    </row>
    <row r="3" spans="1:28" ht="12.75">
      <c r="A3" s="1"/>
      <c r="B3" s="71" t="s">
        <v>160</v>
      </c>
      <c r="C3" s="72"/>
      <c r="D3" s="72"/>
      <c r="E3" s="72"/>
      <c r="F3" s="73"/>
      <c r="G3" s="81" t="s">
        <v>24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15"/>
      <c r="S3" s="15"/>
      <c r="T3" s="15"/>
      <c r="U3" s="4"/>
      <c r="V3" s="4"/>
      <c r="W3" s="4"/>
      <c r="X3" s="4"/>
      <c r="Y3" s="4"/>
      <c r="Z3" s="3"/>
      <c r="AA3" s="3"/>
      <c r="AB3" s="3"/>
    </row>
    <row r="4" spans="1:28" ht="13.5" customHeight="1" thickBot="1">
      <c r="A4" s="1"/>
      <c r="B4" s="66" t="s">
        <v>127</v>
      </c>
      <c r="C4" s="67"/>
      <c r="D4" s="67"/>
      <c r="E4" s="67"/>
      <c r="F4" s="68"/>
      <c r="G4" s="69" t="s">
        <v>25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16"/>
      <c r="S4" s="16"/>
      <c r="T4" s="74" t="s">
        <v>162</v>
      </c>
      <c r="U4" s="74"/>
      <c r="V4" s="74"/>
      <c r="W4" s="4"/>
      <c r="X4" s="4"/>
      <c r="Y4" s="4"/>
      <c r="Z4" s="3"/>
      <c r="AA4" s="3"/>
      <c r="AB4" s="3"/>
    </row>
    <row r="5" spans="1:28" ht="16.5" thickBot="1">
      <c r="A5" s="5"/>
      <c r="B5" s="5"/>
      <c r="C5" s="5"/>
      <c r="D5" s="5"/>
      <c r="E5" s="5"/>
      <c r="F5" s="5"/>
      <c r="G5" s="70" t="s">
        <v>161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19"/>
      <c r="S5" s="17"/>
      <c r="T5" s="17"/>
      <c r="U5" s="6"/>
      <c r="V5" s="5"/>
      <c r="W5" s="5"/>
      <c r="X5" s="5"/>
      <c r="Y5" s="5"/>
      <c r="Z5" s="3"/>
      <c r="AA5" s="3"/>
      <c r="AB5" s="3"/>
    </row>
    <row r="6" spans="1:28" ht="13.5" customHeight="1" thickBot="1">
      <c r="A6" s="63" t="s">
        <v>0</v>
      </c>
      <c r="B6" s="64" t="s">
        <v>1</v>
      </c>
      <c r="C6" s="64" t="s">
        <v>2</v>
      </c>
      <c r="D6" s="65" t="s">
        <v>3</v>
      </c>
      <c r="E6" s="64" t="s">
        <v>4</v>
      </c>
      <c r="F6" s="64" t="s">
        <v>13</v>
      </c>
      <c r="G6" s="59" t="s">
        <v>5</v>
      </c>
      <c r="H6" s="59"/>
      <c r="I6" s="59"/>
      <c r="J6" s="59"/>
      <c r="K6" s="59"/>
      <c r="L6" s="59"/>
      <c r="M6" s="59"/>
      <c r="N6" s="59"/>
      <c r="O6" s="59"/>
      <c r="P6" s="60" t="s">
        <v>14</v>
      </c>
      <c r="Q6" s="60"/>
      <c r="R6" s="60"/>
      <c r="S6" s="60"/>
      <c r="T6" s="60"/>
      <c r="U6" s="60"/>
      <c r="V6" s="60"/>
      <c r="W6" s="60"/>
      <c r="X6" s="60"/>
      <c r="Y6" s="60"/>
      <c r="Z6" s="62" t="s">
        <v>26</v>
      </c>
      <c r="AA6" s="54" t="s">
        <v>21</v>
      </c>
      <c r="AB6" s="57" t="s">
        <v>22</v>
      </c>
    </row>
    <row r="7" spans="1:28" ht="90.75" customHeight="1" thickBot="1">
      <c r="A7" s="63"/>
      <c r="B7" s="64"/>
      <c r="C7" s="64"/>
      <c r="D7" s="65"/>
      <c r="E7" s="64"/>
      <c r="F7" s="64"/>
      <c r="G7" s="23" t="s">
        <v>28</v>
      </c>
      <c r="H7" s="23" t="s">
        <v>15</v>
      </c>
      <c r="I7" s="23" t="s">
        <v>27</v>
      </c>
      <c r="J7" s="24" t="s">
        <v>17</v>
      </c>
      <c r="K7" s="24" t="s">
        <v>16</v>
      </c>
      <c r="L7" s="24" t="s">
        <v>6</v>
      </c>
      <c r="M7" s="24" t="s">
        <v>18</v>
      </c>
      <c r="N7" s="24" t="s">
        <v>19</v>
      </c>
      <c r="O7" s="24" t="s">
        <v>20</v>
      </c>
      <c r="P7" s="61" t="s">
        <v>118</v>
      </c>
      <c r="Q7" s="61" t="s">
        <v>118</v>
      </c>
      <c r="R7" s="61" t="s">
        <v>119</v>
      </c>
      <c r="S7" s="61" t="s">
        <v>120</v>
      </c>
      <c r="T7" s="61" t="s">
        <v>121</v>
      </c>
      <c r="U7" s="61" t="s">
        <v>122</v>
      </c>
      <c r="V7" s="61" t="s">
        <v>123</v>
      </c>
      <c r="W7" s="61" t="s">
        <v>124</v>
      </c>
      <c r="X7" s="61" t="s">
        <v>125</v>
      </c>
      <c r="Y7" s="53" t="s">
        <v>126</v>
      </c>
      <c r="Z7" s="62"/>
      <c r="AA7" s="55"/>
      <c r="AB7" s="58"/>
    </row>
    <row r="8" spans="1:28" ht="13.5" thickBot="1">
      <c r="A8" s="63"/>
      <c r="B8" s="64"/>
      <c r="C8" s="64"/>
      <c r="D8" s="65"/>
      <c r="E8" s="64"/>
      <c r="F8" s="64"/>
      <c r="G8" s="26" t="s">
        <v>29</v>
      </c>
      <c r="H8" s="27" t="s">
        <v>30</v>
      </c>
      <c r="I8" s="27" t="s">
        <v>31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7" t="s">
        <v>12</v>
      </c>
      <c r="P8" s="61"/>
      <c r="Q8" s="61"/>
      <c r="R8" s="61"/>
      <c r="S8" s="61"/>
      <c r="T8" s="61"/>
      <c r="U8" s="61"/>
      <c r="V8" s="61"/>
      <c r="W8" s="61"/>
      <c r="X8" s="61"/>
      <c r="Y8" s="53"/>
      <c r="Z8" s="62"/>
      <c r="AA8" s="56"/>
      <c r="AB8" s="58"/>
    </row>
    <row r="9" spans="1:28" ht="13.5" thickBot="1">
      <c r="A9" s="28">
        <v>1</v>
      </c>
      <c r="B9" s="29" t="s">
        <v>40</v>
      </c>
      <c r="C9" s="29" t="s">
        <v>41</v>
      </c>
      <c r="D9" s="30" t="s">
        <v>42</v>
      </c>
      <c r="E9" s="30" t="s">
        <v>43</v>
      </c>
      <c r="F9" s="31" t="s">
        <v>114</v>
      </c>
      <c r="G9" s="32">
        <v>139</v>
      </c>
      <c r="H9" s="32">
        <v>1602</v>
      </c>
      <c r="I9" s="32">
        <v>19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56</v>
      </c>
      <c r="P9" s="34">
        <f aca="true" t="shared" si="0" ref="P9:P34">G9*17</f>
        <v>2363</v>
      </c>
      <c r="Q9" s="34">
        <f aca="true" t="shared" si="1" ref="Q9:Q34">H9</f>
        <v>1602</v>
      </c>
      <c r="R9" s="34">
        <f aca="true" t="shared" si="2" ref="R9:R34">I9*17</f>
        <v>323</v>
      </c>
      <c r="S9" s="35">
        <f aca="true" t="shared" si="3" ref="S9:S34">P9+Q9+R9</f>
        <v>4288</v>
      </c>
      <c r="T9" s="36">
        <f aca="true" t="shared" si="4" ref="T9:T34">IF(J9=4,30,IF(J9=5,40,IF(J9=6,50,IF(J9=7,60,IF(J9=8,70,0)))))</f>
        <v>0</v>
      </c>
      <c r="U9" s="34">
        <f aca="true" t="shared" si="5" ref="U9:U34">IF(K9=3,15,0)</f>
        <v>0</v>
      </c>
      <c r="V9" s="34">
        <f aca="true" t="shared" si="6" ref="V9:V34">IF(L9=1,5,IF(L9=2,10,IF(L9=3,20,IF(L9=4,30,IF(L9=5,40,IF(L9=6,50,))))))</f>
        <v>0</v>
      </c>
      <c r="W9" s="34">
        <f aca="true" t="shared" si="7" ref="W9:W34">IF(M9=1,10,IF(M9=2,20,IF(M9=3,30,IF(M9&gt;3,30,0))))</f>
        <v>0</v>
      </c>
      <c r="X9" s="34">
        <f aca="true" t="shared" si="8" ref="X9:X34">IF(N9&gt;=70,17,IF(N9&gt;=67,15,IF(N9&gt;=60,12,IF(N9&gt;=50,10,0))))</f>
        <v>0</v>
      </c>
      <c r="Y9" s="34">
        <f aca="true" t="shared" si="9" ref="Y9:Y34">IF(O9=0,0,IF(O9&lt;=50,10,IF(O9&lt;=100,20)))</f>
        <v>20</v>
      </c>
      <c r="Z9" s="37">
        <v>1</v>
      </c>
      <c r="AA9" s="37">
        <v>1</v>
      </c>
      <c r="AB9" s="38">
        <f aca="true" t="shared" si="10" ref="AB9:AB34">S9+T9+U9+V9+W9+X9+Y9</f>
        <v>4308</v>
      </c>
    </row>
    <row r="10" spans="1:28" s="44" customFormat="1" ht="13.5" thickBot="1">
      <c r="A10" s="28">
        <v>2</v>
      </c>
      <c r="B10" s="29" t="s">
        <v>95</v>
      </c>
      <c r="C10" s="29" t="s">
        <v>56</v>
      </c>
      <c r="D10" s="30" t="s">
        <v>42</v>
      </c>
      <c r="E10" s="30" t="s">
        <v>96</v>
      </c>
      <c r="F10" s="31" t="s">
        <v>97</v>
      </c>
      <c r="G10" s="45">
        <v>90</v>
      </c>
      <c r="H10" s="45">
        <v>810</v>
      </c>
      <c r="I10" s="45">
        <v>10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46</v>
      </c>
      <c r="P10" s="34">
        <f t="shared" si="0"/>
        <v>1530</v>
      </c>
      <c r="Q10" s="34">
        <f t="shared" si="1"/>
        <v>810</v>
      </c>
      <c r="R10" s="34">
        <f t="shared" si="2"/>
        <v>170</v>
      </c>
      <c r="S10" s="35">
        <f t="shared" si="3"/>
        <v>2510</v>
      </c>
      <c r="T10" s="36">
        <f t="shared" si="4"/>
        <v>0</v>
      </c>
      <c r="U10" s="34">
        <f t="shared" si="5"/>
        <v>0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10</v>
      </c>
      <c r="Z10" s="37">
        <v>1</v>
      </c>
      <c r="AA10" s="37">
        <v>2</v>
      </c>
      <c r="AB10" s="38">
        <f t="shared" si="10"/>
        <v>2520</v>
      </c>
    </row>
    <row r="11" spans="1:28" ht="13.5" thickBot="1">
      <c r="A11" s="28">
        <v>3</v>
      </c>
      <c r="B11" s="29" t="s">
        <v>55</v>
      </c>
      <c r="C11" s="29" t="s">
        <v>56</v>
      </c>
      <c r="D11" s="30" t="s">
        <v>57</v>
      </c>
      <c r="E11" s="30" t="s">
        <v>58</v>
      </c>
      <c r="F11" s="31" t="s">
        <v>59</v>
      </c>
      <c r="G11" s="32">
        <v>90</v>
      </c>
      <c r="H11" s="32">
        <v>360</v>
      </c>
      <c r="I11" s="32">
        <v>19</v>
      </c>
      <c r="J11" s="33">
        <v>5</v>
      </c>
      <c r="K11" s="33">
        <v>0</v>
      </c>
      <c r="L11" s="33">
        <v>2</v>
      </c>
      <c r="M11" s="33">
        <v>0</v>
      </c>
      <c r="N11" s="33">
        <v>0</v>
      </c>
      <c r="O11" s="33">
        <v>46</v>
      </c>
      <c r="P11" s="34">
        <f t="shared" si="0"/>
        <v>1530</v>
      </c>
      <c r="Q11" s="34">
        <f t="shared" si="1"/>
        <v>360</v>
      </c>
      <c r="R11" s="34">
        <f t="shared" si="2"/>
        <v>323</v>
      </c>
      <c r="S11" s="35">
        <f t="shared" si="3"/>
        <v>2213</v>
      </c>
      <c r="T11" s="36">
        <f t="shared" si="4"/>
        <v>40</v>
      </c>
      <c r="U11" s="34">
        <f t="shared" si="5"/>
        <v>0</v>
      </c>
      <c r="V11" s="34">
        <f t="shared" si="6"/>
        <v>10</v>
      </c>
      <c r="W11" s="34">
        <f t="shared" si="7"/>
        <v>0</v>
      </c>
      <c r="X11" s="34">
        <f t="shared" si="8"/>
        <v>0</v>
      </c>
      <c r="Y11" s="34">
        <f t="shared" si="9"/>
        <v>10</v>
      </c>
      <c r="Z11" s="37">
        <v>1</v>
      </c>
      <c r="AA11" s="37">
        <v>3</v>
      </c>
      <c r="AB11" s="38">
        <f t="shared" si="10"/>
        <v>2273</v>
      </c>
    </row>
    <row r="12" spans="1:28" ht="13.5" thickBot="1">
      <c r="A12" s="28">
        <v>4</v>
      </c>
      <c r="B12" s="29" t="s">
        <v>36</v>
      </c>
      <c r="C12" s="29" t="s">
        <v>37</v>
      </c>
      <c r="D12" s="30" t="s">
        <v>38</v>
      </c>
      <c r="E12" s="30" t="s">
        <v>39</v>
      </c>
      <c r="F12" s="31" t="s">
        <v>44</v>
      </c>
      <c r="G12" s="32">
        <v>50</v>
      </c>
      <c r="H12" s="32">
        <v>450</v>
      </c>
      <c r="I12" s="32">
        <v>19</v>
      </c>
      <c r="J12" s="33">
        <v>4</v>
      </c>
      <c r="K12" s="33">
        <v>0</v>
      </c>
      <c r="L12" s="33">
        <v>2</v>
      </c>
      <c r="M12" s="33">
        <v>2</v>
      </c>
      <c r="N12" s="33">
        <v>0</v>
      </c>
      <c r="O12" s="33">
        <v>47</v>
      </c>
      <c r="P12" s="34">
        <f t="shared" si="0"/>
        <v>850</v>
      </c>
      <c r="Q12" s="34">
        <f t="shared" si="1"/>
        <v>450</v>
      </c>
      <c r="R12" s="34">
        <f t="shared" si="2"/>
        <v>323</v>
      </c>
      <c r="S12" s="35">
        <f t="shared" si="3"/>
        <v>1623</v>
      </c>
      <c r="T12" s="36">
        <f t="shared" si="4"/>
        <v>30</v>
      </c>
      <c r="U12" s="34">
        <f t="shared" si="5"/>
        <v>0</v>
      </c>
      <c r="V12" s="34">
        <f t="shared" si="6"/>
        <v>10</v>
      </c>
      <c r="W12" s="34">
        <f t="shared" si="7"/>
        <v>20</v>
      </c>
      <c r="X12" s="34">
        <f t="shared" si="8"/>
        <v>0</v>
      </c>
      <c r="Y12" s="34">
        <f t="shared" si="9"/>
        <v>10</v>
      </c>
      <c r="Z12" s="37">
        <v>1</v>
      </c>
      <c r="AA12" s="37">
        <v>4</v>
      </c>
      <c r="AB12" s="38">
        <f t="shared" si="10"/>
        <v>1693</v>
      </c>
    </row>
    <row r="13" spans="1:28" ht="13.5" thickBot="1">
      <c r="A13" s="28">
        <v>5</v>
      </c>
      <c r="B13" s="29" t="s">
        <v>102</v>
      </c>
      <c r="C13" s="29" t="s">
        <v>103</v>
      </c>
      <c r="D13" s="30" t="s">
        <v>104</v>
      </c>
      <c r="E13" s="30" t="s">
        <v>105</v>
      </c>
      <c r="F13" s="31" t="s">
        <v>106</v>
      </c>
      <c r="G13" s="32">
        <v>50</v>
      </c>
      <c r="H13" s="32">
        <v>200</v>
      </c>
      <c r="I13" s="32">
        <v>19</v>
      </c>
      <c r="J13" s="33">
        <v>6</v>
      </c>
      <c r="K13" s="33">
        <v>0</v>
      </c>
      <c r="L13" s="33">
        <v>3</v>
      </c>
      <c r="M13" s="33">
        <v>0</v>
      </c>
      <c r="N13" s="33">
        <v>0</v>
      </c>
      <c r="O13" s="33">
        <v>41</v>
      </c>
      <c r="P13" s="34">
        <f t="shared" si="0"/>
        <v>850</v>
      </c>
      <c r="Q13" s="34">
        <f t="shared" si="1"/>
        <v>200</v>
      </c>
      <c r="R13" s="34">
        <f t="shared" si="2"/>
        <v>323</v>
      </c>
      <c r="S13" s="35">
        <f t="shared" si="3"/>
        <v>1373</v>
      </c>
      <c r="T13" s="36">
        <f t="shared" si="4"/>
        <v>50</v>
      </c>
      <c r="U13" s="34">
        <f t="shared" si="5"/>
        <v>0</v>
      </c>
      <c r="V13" s="34">
        <f t="shared" si="6"/>
        <v>20</v>
      </c>
      <c r="W13" s="34">
        <f t="shared" si="7"/>
        <v>0</v>
      </c>
      <c r="X13" s="34">
        <f t="shared" si="8"/>
        <v>0</v>
      </c>
      <c r="Y13" s="34">
        <f t="shared" si="9"/>
        <v>10</v>
      </c>
      <c r="Z13" s="37">
        <v>1</v>
      </c>
      <c r="AA13" s="37">
        <v>5</v>
      </c>
      <c r="AB13" s="38">
        <f t="shared" si="10"/>
        <v>1453</v>
      </c>
    </row>
    <row r="14" spans="1:28" ht="13.5" thickBot="1">
      <c r="A14" s="28">
        <v>6</v>
      </c>
      <c r="B14" s="29" t="s">
        <v>89</v>
      </c>
      <c r="C14" s="29" t="s">
        <v>90</v>
      </c>
      <c r="D14" s="30" t="s">
        <v>91</v>
      </c>
      <c r="E14" s="30" t="s">
        <v>92</v>
      </c>
      <c r="F14" s="31" t="s">
        <v>93</v>
      </c>
      <c r="G14" s="32">
        <v>30</v>
      </c>
      <c r="H14" s="32">
        <v>360</v>
      </c>
      <c r="I14" s="32">
        <v>19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55</v>
      </c>
      <c r="P14" s="34">
        <f t="shared" si="0"/>
        <v>510</v>
      </c>
      <c r="Q14" s="34">
        <f t="shared" si="1"/>
        <v>360</v>
      </c>
      <c r="R14" s="34">
        <f t="shared" si="2"/>
        <v>323</v>
      </c>
      <c r="S14" s="35">
        <f t="shared" si="3"/>
        <v>1193</v>
      </c>
      <c r="T14" s="36">
        <f t="shared" si="4"/>
        <v>0</v>
      </c>
      <c r="U14" s="34">
        <f t="shared" si="5"/>
        <v>0</v>
      </c>
      <c r="V14" s="34">
        <f t="shared" si="6"/>
        <v>0</v>
      </c>
      <c r="W14" s="34">
        <f t="shared" si="7"/>
        <v>0</v>
      </c>
      <c r="X14" s="34">
        <f t="shared" si="8"/>
        <v>0</v>
      </c>
      <c r="Y14" s="34">
        <f t="shared" si="9"/>
        <v>20</v>
      </c>
      <c r="Z14" s="37">
        <v>1</v>
      </c>
      <c r="AA14" s="37">
        <v>6</v>
      </c>
      <c r="AB14" s="38">
        <f t="shared" si="10"/>
        <v>1213</v>
      </c>
    </row>
    <row r="15" spans="1:28" ht="13.5" thickBot="1">
      <c r="A15" s="28">
        <v>7</v>
      </c>
      <c r="B15" s="29" t="s">
        <v>45</v>
      </c>
      <c r="C15" s="29" t="s">
        <v>46</v>
      </c>
      <c r="D15" s="30" t="s">
        <v>47</v>
      </c>
      <c r="E15" s="30" t="s">
        <v>48</v>
      </c>
      <c r="F15" s="31" t="s">
        <v>49</v>
      </c>
      <c r="G15" s="32">
        <v>40</v>
      </c>
      <c r="H15" s="32">
        <v>200</v>
      </c>
      <c r="I15" s="32">
        <v>10</v>
      </c>
      <c r="J15" s="33">
        <v>4</v>
      </c>
      <c r="K15" s="33">
        <v>0</v>
      </c>
      <c r="L15" s="33">
        <v>0</v>
      </c>
      <c r="M15" s="33">
        <v>0</v>
      </c>
      <c r="N15" s="33">
        <v>0</v>
      </c>
      <c r="O15" s="33">
        <v>54</v>
      </c>
      <c r="P15" s="34">
        <f t="shared" si="0"/>
        <v>680</v>
      </c>
      <c r="Q15" s="34">
        <f t="shared" si="1"/>
        <v>200</v>
      </c>
      <c r="R15" s="34">
        <f t="shared" si="2"/>
        <v>170</v>
      </c>
      <c r="S15" s="35">
        <f t="shared" si="3"/>
        <v>1050</v>
      </c>
      <c r="T15" s="36">
        <f t="shared" si="4"/>
        <v>30</v>
      </c>
      <c r="U15" s="34">
        <f t="shared" si="5"/>
        <v>0</v>
      </c>
      <c r="V15" s="34">
        <f t="shared" si="6"/>
        <v>0</v>
      </c>
      <c r="W15" s="34">
        <f t="shared" si="7"/>
        <v>0</v>
      </c>
      <c r="X15" s="34">
        <f t="shared" si="8"/>
        <v>0</v>
      </c>
      <c r="Y15" s="34">
        <f t="shared" si="9"/>
        <v>20</v>
      </c>
      <c r="Z15" s="37">
        <v>1</v>
      </c>
      <c r="AA15" s="37">
        <v>7</v>
      </c>
      <c r="AB15" s="38">
        <f t="shared" si="10"/>
        <v>1100</v>
      </c>
    </row>
    <row r="16" spans="1:28" ht="13.5" thickBot="1">
      <c r="A16" s="28">
        <v>8</v>
      </c>
      <c r="B16" s="29" t="s">
        <v>85</v>
      </c>
      <c r="C16" s="29" t="s">
        <v>86</v>
      </c>
      <c r="D16" s="30" t="s">
        <v>87</v>
      </c>
      <c r="E16" s="30" t="s">
        <v>159</v>
      </c>
      <c r="F16" s="31" t="s">
        <v>88</v>
      </c>
      <c r="G16" s="32">
        <v>20</v>
      </c>
      <c r="H16" s="32">
        <v>340</v>
      </c>
      <c r="I16" s="32">
        <v>19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63</v>
      </c>
      <c r="P16" s="34">
        <f t="shared" si="0"/>
        <v>340</v>
      </c>
      <c r="Q16" s="34">
        <f t="shared" si="1"/>
        <v>340</v>
      </c>
      <c r="R16" s="34">
        <f t="shared" si="2"/>
        <v>323</v>
      </c>
      <c r="S16" s="35">
        <f t="shared" si="3"/>
        <v>1003</v>
      </c>
      <c r="T16" s="36">
        <f t="shared" si="4"/>
        <v>0</v>
      </c>
      <c r="U16" s="34">
        <f t="shared" si="5"/>
        <v>0</v>
      </c>
      <c r="V16" s="34">
        <f t="shared" si="6"/>
        <v>0</v>
      </c>
      <c r="W16" s="34">
        <f t="shared" si="7"/>
        <v>0</v>
      </c>
      <c r="X16" s="34">
        <f t="shared" si="8"/>
        <v>0</v>
      </c>
      <c r="Y16" s="34">
        <f t="shared" si="9"/>
        <v>20</v>
      </c>
      <c r="Z16" s="37">
        <v>1</v>
      </c>
      <c r="AA16" s="37">
        <v>8</v>
      </c>
      <c r="AB16" s="38">
        <f t="shared" si="10"/>
        <v>1023</v>
      </c>
    </row>
    <row r="17" spans="1:28" ht="13.5" thickBot="1">
      <c r="A17" s="28">
        <v>9</v>
      </c>
      <c r="B17" s="29" t="s">
        <v>81</v>
      </c>
      <c r="C17" s="29" t="s">
        <v>82</v>
      </c>
      <c r="D17" s="30" t="s">
        <v>38</v>
      </c>
      <c r="E17" s="30" t="s">
        <v>83</v>
      </c>
      <c r="F17" s="31" t="s">
        <v>84</v>
      </c>
      <c r="G17" s="32">
        <v>22</v>
      </c>
      <c r="H17" s="32">
        <v>264</v>
      </c>
      <c r="I17" s="32">
        <v>19</v>
      </c>
      <c r="J17" s="33">
        <v>0</v>
      </c>
      <c r="K17" s="33">
        <v>3</v>
      </c>
      <c r="L17" s="33">
        <v>2</v>
      </c>
      <c r="M17" s="33">
        <v>0</v>
      </c>
      <c r="N17" s="33">
        <v>0</v>
      </c>
      <c r="O17" s="33">
        <v>44</v>
      </c>
      <c r="P17" s="34">
        <f t="shared" si="0"/>
        <v>374</v>
      </c>
      <c r="Q17" s="34">
        <f t="shared" si="1"/>
        <v>264</v>
      </c>
      <c r="R17" s="34">
        <f t="shared" si="2"/>
        <v>323</v>
      </c>
      <c r="S17" s="35">
        <f t="shared" si="3"/>
        <v>961</v>
      </c>
      <c r="T17" s="36">
        <f t="shared" si="4"/>
        <v>0</v>
      </c>
      <c r="U17" s="34">
        <f t="shared" si="5"/>
        <v>15</v>
      </c>
      <c r="V17" s="34">
        <f t="shared" si="6"/>
        <v>10</v>
      </c>
      <c r="W17" s="34">
        <f t="shared" si="7"/>
        <v>0</v>
      </c>
      <c r="X17" s="34">
        <f t="shared" si="8"/>
        <v>0</v>
      </c>
      <c r="Y17" s="34">
        <f t="shared" si="9"/>
        <v>10</v>
      </c>
      <c r="Z17" s="37">
        <v>1</v>
      </c>
      <c r="AA17" s="37">
        <v>9</v>
      </c>
      <c r="AB17" s="38">
        <f t="shared" si="10"/>
        <v>996</v>
      </c>
    </row>
    <row r="18" spans="1:28" ht="13.5" thickBot="1">
      <c r="A18" s="28">
        <v>10</v>
      </c>
      <c r="B18" s="29" t="s">
        <v>68</v>
      </c>
      <c r="C18" s="29" t="s">
        <v>69</v>
      </c>
      <c r="D18" s="30" t="s">
        <v>70</v>
      </c>
      <c r="E18" s="30" t="s">
        <v>71</v>
      </c>
      <c r="F18" s="31" t="s">
        <v>72</v>
      </c>
      <c r="G18" s="32">
        <v>10</v>
      </c>
      <c r="H18" s="32">
        <v>80</v>
      </c>
      <c r="I18" s="32">
        <v>19</v>
      </c>
      <c r="J18" s="33">
        <v>4</v>
      </c>
      <c r="K18" s="33">
        <v>0</v>
      </c>
      <c r="L18" s="33">
        <v>2</v>
      </c>
      <c r="M18" s="33">
        <v>0</v>
      </c>
      <c r="N18" s="33">
        <v>0</v>
      </c>
      <c r="O18" s="33">
        <v>35</v>
      </c>
      <c r="P18" s="34">
        <f t="shared" si="0"/>
        <v>170</v>
      </c>
      <c r="Q18" s="34">
        <f t="shared" si="1"/>
        <v>80</v>
      </c>
      <c r="R18" s="34">
        <f t="shared" si="2"/>
        <v>323</v>
      </c>
      <c r="S18" s="35">
        <f t="shared" si="3"/>
        <v>573</v>
      </c>
      <c r="T18" s="36">
        <f t="shared" si="4"/>
        <v>30</v>
      </c>
      <c r="U18" s="34">
        <f t="shared" si="5"/>
        <v>0</v>
      </c>
      <c r="V18" s="34">
        <f t="shared" si="6"/>
        <v>10</v>
      </c>
      <c r="W18" s="34">
        <f t="shared" si="7"/>
        <v>0</v>
      </c>
      <c r="X18" s="34">
        <f t="shared" si="8"/>
        <v>0</v>
      </c>
      <c r="Y18" s="34">
        <f t="shared" si="9"/>
        <v>10</v>
      </c>
      <c r="Z18" s="37">
        <v>1</v>
      </c>
      <c r="AA18" s="37">
        <v>10</v>
      </c>
      <c r="AB18" s="38">
        <f t="shared" si="10"/>
        <v>623</v>
      </c>
    </row>
    <row r="19" spans="1:28" ht="13.5" thickBot="1">
      <c r="A19" s="28">
        <v>11</v>
      </c>
      <c r="B19" s="29" t="s">
        <v>107</v>
      </c>
      <c r="C19" s="29" t="s">
        <v>108</v>
      </c>
      <c r="D19" s="30" t="s">
        <v>38</v>
      </c>
      <c r="E19" s="30" t="s">
        <v>109</v>
      </c>
      <c r="F19" s="31" t="s">
        <v>110</v>
      </c>
      <c r="G19" s="32">
        <v>9</v>
      </c>
      <c r="H19" s="32">
        <v>72</v>
      </c>
      <c r="I19" s="32">
        <v>19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43</v>
      </c>
      <c r="P19" s="34">
        <f t="shared" si="0"/>
        <v>153</v>
      </c>
      <c r="Q19" s="34">
        <f t="shared" si="1"/>
        <v>72</v>
      </c>
      <c r="R19" s="34">
        <f t="shared" si="2"/>
        <v>323</v>
      </c>
      <c r="S19" s="35">
        <f t="shared" si="3"/>
        <v>548</v>
      </c>
      <c r="T19" s="36">
        <f t="shared" si="4"/>
        <v>0</v>
      </c>
      <c r="U19" s="34">
        <f t="shared" si="5"/>
        <v>0</v>
      </c>
      <c r="V19" s="34">
        <f t="shared" si="6"/>
        <v>0</v>
      </c>
      <c r="W19" s="34">
        <f t="shared" si="7"/>
        <v>0</v>
      </c>
      <c r="X19" s="34">
        <f t="shared" si="8"/>
        <v>0</v>
      </c>
      <c r="Y19" s="34">
        <f t="shared" si="9"/>
        <v>10</v>
      </c>
      <c r="Z19" s="37">
        <v>1</v>
      </c>
      <c r="AA19" s="37">
        <v>11</v>
      </c>
      <c r="AB19" s="38">
        <f t="shared" si="10"/>
        <v>558</v>
      </c>
    </row>
    <row r="20" spans="1:28" ht="13.5" thickBot="1">
      <c r="A20" s="28">
        <v>12</v>
      </c>
      <c r="B20" s="29" t="s">
        <v>73</v>
      </c>
      <c r="C20" s="29" t="s">
        <v>51</v>
      </c>
      <c r="D20" s="30" t="s">
        <v>74</v>
      </c>
      <c r="E20" s="30" t="s">
        <v>75</v>
      </c>
      <c r="F20" s="31" t="s">
        <v>76</v>
      </c>
      <c r="G20" s="32">
        <v>0</v>
      </c>
      <c r="H20" s="32">
        <v>0</v>
      </c>
      <c r="I20" s="32">
        <v>19</v>
      </c>
      <c r="J20" s="33">
        <v>4</v>
      </c>
      <c r="K20" s="33">
        <v>0</v>
      </c>
      <c r="L20" s="33">
        <v>0</v>
      </c>
      <c r="M20" s="33">
        <v>0</v>
      </c>
      <c r="N20" s="33">
        <v>0</v>
      </c>
      <c r="O20" s="33">
        <v>54</v>
      </c>
      <c r="P20" s="34">
        <f t="shared" si="0"/>
        <v>0</v>
      </c>
      <c r="Q20" s="34">
        <f t="shared" si="1"/>
        <v>0</v>
      </c>
      <c r="R20" s="34">
        <f t="shared" si="2"/>
        <v>323</v>
      </c>
      <c r="S20" s="35">
        <f t="shared" si="3"/>
        <v>323</v>
      </c>
      <c r="T20" s="36">
        <f t="shared" si="4"/>
        <v>30</v>
      </c>
      <c r="U20" s="34">
        <f t="shared" si="5"/>
        <v>0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20</v>
      </c>
      <c r="Z20" s="37">
        <v>1</v>
      </c>
      <c r="AA20" s="37">
        <v>12</v>
      </c>
      <c r="AB20" s="38">
        <f t="shared" si="10"/>
        <v>373</v>
      </c>
    </row>
    <row r="21" spans="1:28" ht="13.5" thickBot="1">
      <c r="A21" s="28">
        <v>13</v>
      </c>
      <c r="B21" s="29" t="s">
        <v>98</v>
      </c>
      <c r="C21" s="29" t="s">
        <v>99</v>
      </c>
      <c r="D21" s="30" t="s">
        <v>74</v>
      </c>
      <c r="E21" s="30" t="s">
        <v>100</v>
      </c>
      <c r="F21" s="31" t="s">
        <v>101</v>
      </c>
      <c r="G21" s="32">
        <v>0</v>
      </c>
      <c r="H21" s="32">
        <v>0</v>
      </c>
      <c r="I21" s="32">
        <v>19</v>
      </c>
      <c r="J21" s="33">
        <v>0</v>
      </c>
      <c r="K21" s="33">
        <v>0</v>
      </c>
      <c r="L21" s="33">
        <v>1</v>
      </c>
      <c r="M21" s="33">
        <v>0</v>
      </c>
      <c r="N21" s="33">
        <v>0</v>
      </c>
      <c r="O21" s="33">
        <v>49</v>
      </c>
      <c r="P21" s="34">
        <f t="shared" si="0"/>
        <v>0</v>
      </c>
      <c r="Q21" s="34">
        <f t="shared" si="1"/>
        <v>0</v>
      </c>
      <c r="R21" s="34">
        <f t="shared" si="2"/>
        <v>323</v>
      </c>
      <c r="S21" s="35">
        <f t="shared" si="3"/>
        <v>323</v>
      </c>
      <c r="T21" s="36">
        <f t="shared" si="4"/>
        <v>0</v>
      </c>
      <c r="U21" s="34">
        <f t="shared" si="5"/>
        <v>0</v>
      </c>
      <c r="V21" s="34">
        <f t="shared" si="6"/>
        <v>5</v>
      </c>
      <c r="W21" s="34">
        <f t="shared" si="7"/>
        <v>0</v>
      </c>
      <c r="X21" s="34">
        <f t="shared" si="8"/>
        <v>0</v>
      </c>
      <c r="Y21" s="34">
        <f t="shared" si="9"/>
        <v>10</v>
      </c>
      <c r="Z21" s="37">
        <v>1</v>
      </c>
      <c r="AA21" s="37">
        <v>13</v>
      </c>
      <c r="AB21" s="38">
        <f t="shared" si="10"/>
        <v>338</v>
      </c>
    </row>
    <row r="22" spans="1:28" ht="13.5" thickBot="1">
      <c r="A22" s="28">
        <v>14</v>
      </c>
      <c r="B22" s="29" t="s">
        <v>77</v>
      </c>
      <c r="C22" s="29" t="s">
        <v>78</v>
      </c>
      <c r="D22" s="30" t="s">
        <v>42</v>
      </c>
      <c r="E22" s="30" t="s">
        <v>79</v>
      </c>
      <c r="F22" s="31" t="s">
        <v>80</v>
      </c>
      <c r="G22" s="32">
        <v>0</v>
      </c>
      <c r="H22" s="32">
        <v>0</v>
      </c>
      <c r="I22" s="32">
        <v>0</v>
      </c>
      <c r="J22" s="33">
        <v>7</v>
      </c>
      <c r="K22" s="33">
        <v>0</v>
      </c>
      <c r="L22" s="33">
        <v>0</v>
      </c>
      <c r="M22" s="33">
        <v>0</v>
      </c>
      <c r="N22" s="33">
        <v>0</v>
      </c>
      <c r="O22" s="33">
        <v>55</v>
      </c>
      <c r="P22" s="34">
        <f t="shared" si="0"/>
        <v>0</v>
      </c>
      <c r="Q22" s="34">
        <f t="shared" si="1"/>
        <v>0</v>
      </c>
      <c r="R22" s="34">
        <f t="shared" si="2"/>
        <v>0</v>
      </c>
      <c r="S22" s="35">
        <f t="shared" si="3"/>
        <v>0</v>
      </c>
      <c r="T22" s="36">
        <f t="shared" si="4"/>
        <v>60</v>
      </c>
      <c r="U22" s="34">
        <f t="shared" si="5"/>
        <v>0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20</v>
      </c>
      <c r="Z22" s="37">
        <v>1</v>
      </c>
      <c r="AA22" s="37"/>
      <c r="AB22" s="38">
        <f t="shared" si="10"/>
        <v>80</v>
      </c>
    </row>
    <row r="23" spans="1:28" ht="13.5" thickBot="1">
      <c r="A23" s="28">
        <v>15</v>
      </c>
      <c r="B23" s="29" t="s">
        <v>50</v>
      </c>
      <c r="C23" s="29" t="s">
        <v>51</v>
      </c>
      <c r="D23" s="30" t="s">
        <v>52</v>
      </c>
      <c r="E23" s="30" t="s">
        <v>53</v>
      </c>
      <c r="F23" s="31" t="s">
        <v>54</v>
      </c>
      <c r="G23" s="32">
        <v>0</v>
      </c>
      <c r="H23" s="32">
        <v>0</v>
      </c>
      <c r="I23" s="32">
        <v>0</v>
      </c>
      <c r="J23" s="42">
        <v>6</v>
      </c>
      <c r="K23" s="33">
        <v>0</v>
      </c>
      <c r="L23" s="33">
        <v>2</v>
      </c>
      <c r="M23" s="33">
        <v>0</v>
      </c>
      <c r="N23" s="33">
        <v>0</v>
      </c>
      <c r="O23" s="33">
        <v>45</v>
      </c>
      <c r="P23" s="34">
        <f t="shared" si="0"/>
        <v>0</v>
      </c>
      <c r="Q23" s="34">
        <f t="shared" si="1"/>
        <v>0</v>
      </c>
      <c r="R23" s="34">
        <f t="shared" si="2"/>
        <v>0</v>
      </c>
      <c r="S23" s="35">
        <f t="shared" si="3"/>
        <v>0</v>
      </c>
      <c r="T23" s="36">
        <f t="shared" si="4"/>
        <v>50</v>
      </c>
      <c r="U23" s="34">
        <f t="shared" si="5"/>
        <v>0</v>
      </c>
      <c r="V23" s="34">
        <f t="shared" si="6"/>
        <v>10</v>
      </c>
      <c r="W23" s="34">
        <f t="shared" si="7"/>
        <v>0</v>
      </c>
      <c r="X23" s="34">
        <f t="shared" si="8"/>
        <v>0</v>
      </c>
      <c r="Y23" s="34">
        <f t="shared" si="9"/>
        <v>10</v>
      </c>
      <c r="Z23" s="37">
        <v>1</v>
      </c>
      <c r="AA23" s="37"/>
      <c r="AB23" s="38">
        <f t="shared" si="10"/>
        <v>70</v>
      </c>
    </row>
    <row r="24" spans="1:28" ht="13.5" thickBot="1">
      <c r="A24" s="28">
        <v>16</v>
      </c>
      <c r="B24" s="29" t="s">
        <v>64</v>
      </c>
      <c r="C24" s="29" t="s">
        <v>41</v>
      </c>
      <c r="D24" s="30" t="s">
        <v>65</v>
      </c>
      <c r="E24" s="30" t="s">
        <v>66</v>
      </c>
      <c r="F24" s="31" t="s">
        <v>67</v>
      </c>
      <c r="G24" s="32">
        <v>0</v>
      </c>
      <c r="H24" s="32">
        <v>0</v>
      </c>
      <c r="I24" s="32">
        <v>0</v>
      </c>
      <c r="J24" s="33">
        <v>5</v>
      </c>
      <c r="K24" s="33">
        <v>0</v>
      </c>
      <c r="L24" s="33">
        <v>0</v>
      </c>
      <c r="M24" s="33">
        <v>0</v>
      </c>
      <c r="N24" s="33">
        <v>0</v>
      </c>
      <c r="O24" s="33">
        <v>55</v>
      </c>
      <c r="P24" s="34">
        <f t="shared" si="0"/>
        <v>0</v>
      </c>
      <c r="Q24" s="34">
        <f t="shared" si="1"/>
        <v>0</v>
      </c>
      <c r="R24" s="34">
        <f t="shared" si="2"/>
        <v>0</v>
      </c>
      <c r="S24" s="35">
        <f t="shared" si="3"/>
        <v>0</v>
      </c>
      <c r="T24" s="36">
        <f t="shared" si="4"/>
        <v>40</v>
      </c>
      <c r="U24" s="34">
        <f t="shared" si="5"/>
        <v>0</v>
      </c>
      <c r="V24" s="34">
        <f t="shared" si="6"/>
        <v>0</v>
      </c>
      <c r="W24" s="34">
        <f t="shared" si="7"/>
        <v>0</v>
      </c>
      <c r="X24" s="34">
        <f t="shared" si="8"/>
        <v>0</v>
      </c>
      <c r="Y24" s="34">
        <f t="shared" si="9"/>
        <v>20</v>
      </c>
      <c r="Z24" s="37">
        <v>1</v>
      </c>
      <c r="AA24" s="37"/>
      <c r="AB24" s="38">
        <f t="shared" si="10"/>
        <v>60</v>
      </c>
    </row>
    <row r="25" spans="1:28" ht="13.5" thickBot="1">
      <c r="A25" s="28">
        <v>17</v>
      </c>
      <c r="B25" s="29" t="s">
        <v>60</v>
      </c>
      <c r="C25" s="29" t="s">
        <v>61</v>
      </c>
      <c r="D25" s="30" t="s">
        <v>35</v>
      </c>
      <c r="E25" s="30" t="s">
        <v>62</v>
      </c>
      <c r="F25" s="31" t="s">
        <v>63</v>
      </c>
      <c r="G25" s="32">
        <v>0</v>
      </c>
      <c r="H25" s="32">
        <v>0</v>
      </c>
      <c r="I25" s="32">
        <v>0</v>
      </c>
      <c r="J25" s="33">
        <v>0</v>
      </c>
      <c r="K25" s="33">
        <v>3</v>
      </c>
      <c r="L25" s="33">
        <v>3</v>
      </c>
      <c r="M25" s="33">
        <v>0</v>
      </c>
      <c r="N25" s="33">
        <v>0</v>
      </c>
      <c r="O25" s="33">
        <v>43</v>
      </c>
      <c r="P25" s="34">
        <f t="shared" si="0"/>
        <v>0</v>
      </c>
      <c r="Q25" s="34">
        <f t="shared" si="1"/>
        <v>0</v>
      </c>
      <c r="R25" s="34">
        <f t="shared" si="2"/>
        <v>0</v>
      </c>
      <c r="S25" s="35">
        <f t="shared" si="3"/>
        <v>0</v>
      </c>
      <c r="T25" s="36">
        <f t="shared" si="4"/>
        <v>0</v>
      </c>
      <c r="U25" s="34">
        <f t="shared" si="5"/>
        <v>15</v>
      </c>
      <c r="V25" s="34">
        <f t="shared" si="6"/>
        <v>20</v>
      </c>
      <c r="W25" s="34">
        <f t="shared" si="7"/>
        <v>0</v>
      </c>
      <c r="X25" s="34">
        <f t="shared" si="8"/>
        <v>0</v>
      </c>
      <c r="Y25" s="34">
        <f t="shared" si="9"/>
        <v>10</v>
      </c>
      <c r="Z25" s="37">
        <v>1</v>
      </c>
      <c r="AA25" s="37"/>
      <c r="AB25" s="38">
        <f t="shared" si="10"/>
        <v>45</v>
      </c>
    </row>
    <row r="26" spans="1:28" ht="13.5" thickBot="1">
      <c r="A26" s="28">
        <v>18</v>
      </c>
      <c r="B26" s="29" t="s">
        <v>153</v>
      </c>
      <c r="C26" s="29" t="s">
        <v>41</v>
      </c>
      <c r="D26" s="30" t="s">
        <v>65</v>
      </c>
      <c r="E26" s="30" t="s">
        <v>154</v>
      </c>
      <c r="F26" s="31" t="s">
        <v>155</v>
      </c>
      <c r="G26" s="32">
        <v>0</v>
      </c>
      <c r="H26" s="32">
        <v>0</v>
      </c>
      <c r="I26" s="32">
        <v>0</v>
      </c>
      <c r="J26" s="33">
        <v>0</v>
      </c>
      <c r="K26" s="33">
        <v>0</v>
      </c>
      <c r="L26" s="33">
        <v>2</v>
      </c>
      <c r="M26" s="33">
        <v>0</v>
      </c>
      <c r="N26" s="33">
        <v>67</v>
      </c>
      <c r="O26" s="33">
        <v>44</v>
      </c>
      <c r="P26" s="34">
        <f t="shared" si="0"/>
        <v>0</v>
      </c>
      <c r="Q26" s="34">
        <f t="shared" si="1"/>
        <v>0</v>
      </c>
      <c r="R26" s="34">
        <f t="shared" si="2"/>
        <v>0</v>
      </c>
      <c r="S26" s="35">
        <f t="shared" si="3"/>
        <v>0</v>
      </c>
      <c r="T26" s="36">
        <f t="shared" si="4"/>
        <v>0</v>
      </c>
      <c r="U26" s="34">
        <f t="shared" si="5"/>
        <v>0</v>
      </c>
      <c r="V26" s="34">
        <f t="shared" si="6"/>
        <v>10</v>
      </c>
      <c r="W26" s="34">
        <f t="shared" si="7"/>
        <v>0</v>
      </c>
      <c r="X26" s="34">
        <f t="shared" si="8"/>
        <v>15</v>
      </c>
      <c r="Y26" s="34">
        <f t="shared" si="9"/>
        <v>10</v>
      </c>
      <c r="Z26" s="37">
        <v>1</v>
      </c>
      <c r="AA26" s="37"/>
      <c r="AB26" s="38">
        <f t="shared" si="10"/>
        <v>35</v>
      </c>
    </row>
    <row r="27" spans="1:28" ht="13.5" thickBot="1">
      <c r="A27" s="28">
        <v>19</v>
      </c>
      <c r="B27" s="29" t="s">
        <v>149</v>
      </c>
      <c r="C27" s="29" t="s">
        <v>150</v>
      </c>
      <c r="D27" s="30" t="s">
        <v>74</v>
      </c>
      <c r="E27" s="30" t="s">
        <v>151</v>
      </c>
      <c r="F27" s="31" t="s">
        <v>152</v>
      </c>
      <c r="G27" s="32">
        <v>0</v>
      </c>
      <c r="H27" s="32">
        <v>0</v>
      </c>
      <c r="I27" s="32">
        <v>0</v>
      </c>
      <c r="J27" s="33">
        <v>0</v>
      </c>
      <c r="K27" s="33">
        <v>0</v>
      </c>
      <c r="L27" s="33">
        <v>2</v>
      </c>
      <c r="M27" s="33">
        <v>0</v>
      </c>
      <c r="N27" s="33">
        <v>0</v>
      </c>
      <c r="O27" s="33">
        <v>51</v>
      </c>
      <c r="P27" s="34">
        <f t="shared" si="0"/>
        <v>0</v>
      </c>
      <c r="Q27" s="34">
        <f t="shared" si="1"/>
        <v>0</v>
      </c>
      <c r="R27" s="34">
        <f t="shared" si="2"/>
        <v>0</v>
      </c>
      <c r="S27" s="35">
        <f t="shared" si="3"/>
        <v>0</v>
      </c>
      <c r="T27" s="36">
        <f t="shared" si="4"/>
        <v>0</v>
      </c>
      <c r="U27" s="34">
        <f t="shared" si="5"/>
        <v>0</v>
      </c>
      <c r="V27" s="34">
        <f t="shared" si="6"/>
        <v>10</v>
      </c>
      <c r="W27" s="34">
        <f t="shared" si="7"/>
        <v>0</v>
      </c>
      <c r="X27" s="34">
        <f t="shared" si="8"/>
        <v>0</v>
      </c>
      <c r="Y27" s="34">
        <f t="shared" si="9"/>
        <v>20</v>
      </c>
      <c r="Z27" s="37">
        <v>1</v>
      </c>
      <c r="AA27" s="37"/>
      <c r="AB27" s="38">
        <f t="shared" si="10"/>
        <v>30</v>
      </c>
    </row>
    <row r="28" spans="1:28" ht="13.5" thickBot="1">
      <c r="A28" s="28">
        <v>20</v>
      </c>
      <c r="B28" s="29" t="s">
        <v>111</v>
      </c>
      <c r="C28" s="29" t="s">
        <v>90</v>
      </c>
      <c r="D28" s="30" t="s">
        <v>42</v>
      </c>
      <c r="E28" s="30" t="s">
        <v>112</v>
      </c>
      <c r="F28" s="31" t="s">
        <v>113</v>
      </c>
      <c r="G28" s="32">
        <v>0</v>
      </c>
      <c r="H28" s="32">
        <v>0</v>
      </c>
      <c r="I28" s="32">
        <v>0</v>
      </c>
      <c r="J28" s="33">
        <v>0</v>
      </c>
      <c r="K28" s="33">
        <v>0</v>
      </c>
      <c r="L28" s="33">
        <v>1</v>
      </c>
      <c r="M28" s="33">
        <v>0</v>
      </c>
      <c r="N28" s="33">
        <v>0</v>
      </c>
      <c r="O28" s="33">
        <v>52</v>
      </c>
      <c r="P28" s="34">
        <f t="shared" si="0"/>
        <v>0</v>
      </c>
      <c r="Q28" s="34">
        <f t="shared" si="1"/>
        <v>0</v>
      </c>
      <c r="R28" s="34">
        <f t="shared" si="2"/>
        <v>0</v>
      </c>
      <c r="S28" s="35">
        <f t="shared" si="3"/>
        <v>0</v>
      </c>
      <c r="T28" s="36">
        <f t="shared" si="4"/>
        <v>0</v>
      </c>
      <c r="U28" s="34">
        <f t="shared" si="5"/>
        <v>0</v>
      </c>
      <c r="V28" s="34">
        <f t="shared" si="6"/>
        <v>5</v>
      </c>
      <c r="W28" s="34">
        <f t="shared" si="7"/>
        <v>0</v>
      </c>
      <c r="X28" s="34">
        <f t="shared" si="8"/>
        <v>0</v>
      </c>
      <c r="Y28" s="34">
        <f t="shared" si="9"/>
        <v>20</v>
      </c>
      <c r="Z28" s="37">
        <v>1</v>
      </c>
      <c r="AA28" s="37"/>
      <c r="AB28" s="38">
        <f t="shared" si="10"/>
        <v>25</v>
      </c>
    </row>
    <row r="29" spans="1:28" ht="13.5" thickBot="1">
      <c r="A29" s="28">
        <v>21</v>
      </c>
      <c r="B29" s="29" t="s">
        <v>133</v>
      </c>
      <c r="C29" s="29" t="s">
        <v>34</v>
      </c>
      <c r="D29" s="30" t="s">
        <v>47</v>
      </c>
      <c r="E29" s="30" t="s">
        <v>134</v>
      </c>
      <c r="F29" s="31" t="s">
        <v>135</v>
      </c>
      <c r="G29" s="32">
        <v>0</v>
      </c>
      <c r="H29" s="32">
        <v>0</v>
      </c>
      <c r="I29" s="32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61</v>
      </c>
      <c r="P29" s="34">
        <f t="shared" si="0"/>
        <v>0</v>
      </c>
      <c r="Q29" s="34">
        <f t="shared" si="1"/>
        <v>0</v>
      </c>
      <c r="R29" s="34">
        <f t="shared" si="2"/>
        <v>0</v>
      </c>
      <c r="S29" s="35">
        <f t="shared" si="3"/>
        <v>0</v>
      </c>
      <c r="T29" s="36">
        <f t="shared" si="4"/>
        <v>0</v>
      </c>
      <c r="U29" s="34">
        <f t="shared" si="5"/>
        <v>0</v>
      </c>
      <c r="V29" s="34">
        <f t="shared" si="6"/>
        <v>0</v>
      </c>
      <c r="W29" s="34">
        <f t="shared" si="7"/>
        <v>0</v>
      </c>
      <c r="X29" s="34">
        <f t="shared" si="8"/>
        <v>0</v>
      </c>
      <c r="Y29" s="34">
        <f t="shared" si="9"/>
        <v>20</v>
      </c>
      <c r="Z29" s="37">
        <v>1</v>
      </c>
      <c r="AA29" s="37"/>
      <c r="AB29" s="38">
        <f t="shared" si="10"/>
        <v>20</v>
      </c>
    </row>
    <row r="30" spans="1:28" ht="13.5" thickBot="1">
      <c r="A30" s="28">
        <v>22</v>
      </c>
      <c r="B30" s="29" t="s">
        <v>139</v>
      </c>
      <c r="C30" s="29" t="s">
        <v>78</v>
      </c>
      <c r="D30" s="30" t="s">
        <v>140</v>
      </c>
      <c r="E30" s="30" t="s">
        <v>141</v>
      </c>
      <c r="F30" s="31" t="s">
        <v>142</v>
      </c>
      <c r="G30" s="32">
        <v>0</v>
      </c>
      <c r="H30" s="32">
        <v>0</v>
      </c>
      <c r="I30" s="32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60</v>
      </c>
      <c r="P30" s="34">
        <f t="shared" si="0"/>
        <v>0</v>
      </c>
      <c r="Q30" s="34">
        <f t="shared" si="1"/>
        <v>0</v>
      </c>
      <c r="R30" s="34">
        <f t="shared" si="2"/>
        <v>0</v>
      </c>
      <c r="S30" s="35">
        <f t="shared" si="3"/>
        <v>0</v>
      </c>
      <c r="T30" s="36">
        <f t="shared" si="4"/>
        <v>0</v>
      </c>
      <c r="U30" s="34">
        <f t="shared" si="5"/>
        <v>0</v>
      </c>
      <c r="V30" s="34">
        <f t="shared" si="6"/>
        <v>0</v>
      </c>
      <c r="W30" s="34">
        <f t="shared" si="7"/>
        <v>0</v>
      </c>
      <c r="X30" s="34">
        <f t="shared" si="8"/>
        <v>0</v>
      </c>
      <c r="Y30" s="34">
        <f t="shared" si="9"/>
        <v>20</v>
      </c>
      <c r="Z30" s="37">
        <v>1</v>
      </c>
      <c r="AA30" s="37"/>
      <c r="AB30" s="38">
        <f t="shared" si="10"/>
        <v>20</v>
      </c>
    </row>
    <row r="31" spans="1:28" ht="13.5" thickBot="1">
      <c r="A31" s="28">
        <v>23</v>
      </c>
      <c r="B31" s="29" t="s">
        <v>68</v>
      </c>
      <c r="C31" s="29" t="s">
        <v>143</v>
      </c>
      <c r="D31" s="30" t="s">
        <v>140</v>
      </c>
      <c r="E31" s="30" t="s">
        <v>144</v>
      </c>
      <c r="F31" s="31" t="s">
        <v>145</v>
      </c>
      <c r="G31" s="32">
        <v>0</v>
      </c>
      <c r="H31" s="32">
        <v>0</v>
      </c>
      <c r="I31" s="32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58</v>
      </c>
      <c r="P31" s="34">
        <f t="shared" si="0"/>
        <v>0</v>
      </c>
      <c r="Q31" s="34">
        <f t="shared" si="1"/>
        <v>0</v>
      </c>
      <c r="R31" s="34">
        <f t="shared" si="2"/>
        <v>0</v>
      </c>
      <c r="S31" s="35">
        <f t="shared" si="3"/>
        <v>0</v>
      </c>
      <c r="T31" s="36">
        <f t="shared" si="4"/>
        <v>0</v>
      </c>
      <c r="U31" s="34">
        <f t="shared" si="5"/>
        <v>0</v>
      </c>
      <c r="V31" s="34">
        <f t="shared" si="6"/>
        <v>0</v>
      </c>
      <c r="W31" s="34">
        <f t="shared" si="7"/>
        <v>0</v>
      </c>
      <c r="X31" s="34">
        <f t="shared" si="8"/>
        <v>0</v>
      </c>
      <c r="Y31" s="34">
        <f t="shared" si="9"/>
        <v>20</v>
      </c>
      <c r="Z31" s="37">
        <v>1</v>
      </c>
      <c r="AA31" s="37"/>
      <c r="AB31" s="38">
        <f t="shared" si="10"/>
        <v>20</v>
      </c>
    </row>
    <row r="32" spans="1:28" ht="13.5" thickBot="1">
      <c r="A32" s="28">
        <v>24</v>
      </c>
      <c r="B32" s="29" t="s">
        <v>146</v>
      </c>
      <c r="C32" s="29" t="s">
        <v>56</v>
      </c>
      <c r="D32" s="30" t="s">
        <v>94</v>
      </c>
      <c r="E32" s="30" t="s">
        <v>147</v>
      </c>
      <c r="F32" s="31" t="s">
        <v>148</v>
      </c>
      <c r="G32" s="32">
        <v>0</v>
      </c>
      <c r="H32" s="32">
        <v>0</v>
      </c>
      <c r="I32" s="32">
        <v>0</v>
      </c>
      <c r="J32" s="33">
        <v>0</v>
      </c>
      <c r="K32" s="33">
        <v>0</v>
      </c>
      <c r="L32" s="33">
        <v>1</v>
      </c>
      <c r="M32" s="33">
        <v>0</v>
      </c>
      <c r="N32" s="33">
        <v>0</v>
      </c>
      <c r="O32" s="33">
        <v>42</v>
      </c>
      <c r="P32" s="34">
        <f t="shared" si="0"/>
        <v>0</v>
      </c>
      <c r="Q32" s="34">
        <f t="shared" si="1"/>
        <v>0</v>
      </c>
      <c r="R32" s="34">
        <f t="shared" si="2"/>
        <v>0</v>
      </c>
      <c r="S32" s="35">
        <f t="shared" si="3"/>
        <v>0</v>
      </c>
      <c r="T32" s="36">
        <f t="shared" si="4"/>
        <v>0</v>
      </c>
      <c r="U32" s="34">
        <f t="shared" si="5"/>
        <v>0</v>
      </c>
      <c r="V32" s="34">
        <f t="shared" si="6"/>
        <v>5</v>
      </c>
      <c r="W32" s="34">
        <f t="shared" si="7"/>
        <v>0</v>
      </c>
      <c r="X32" s="34">
        <f t="shared" si="8"/>
        <v>0</v>
      </c>
      <c r="Y32" s="34">
        <f t="shared" si="9"/>
        <v>10</v>
      </c>
      <c r="Z32" s="37">
        <v>1</v>
      </c>
      <c r="AA32" s="37"/>
      <c r="AB32" s="38">
        <f t="shared" si="10"/>
        <v>15</v>
      </c>
    </row>
    <row r="33" spans="1:28" ht="13.5" thickBot="1">
      <c r="A33" s="28">
        <v>25</v>
      </c>
      <c r="B33" s="29" t="s">
        <v>129</v>
      </c>
      <c r="C33" s="29" t="s">
        <v>130</v>
      </c>
      <c r="D33" s="30" t="s">
        <v>94</v>
      </c>
      <c r="E33" s="30" t="s">
        <v>131</v>
      </c>
      <c r="F33" s="31" t="s">
        <v>132</v>
      </c>
      <c r="G33" s="32">
        <v>0</v>
      </c>
      <c r="H33" s="32">
        <v>0</v>
      </c>
      <c r="I33" s="32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28</v>
      </c>
      <c r="P33" s="34">
        <f t="shared" si="0"/>
        <v>0</v>
      </c>
      <c r="Q33" s="34">
        <f t="shared" si="1"/>
        <v>0</v>
      </c>
      <c r="R33" s="34">
        <f t="shared" si="2"/>
        <v>0</v>
      </c>
      <c r="S33" s="35">
        <f t="shared" si="3"/>
        <v>0</v>
      </c>
      <c r="T33" s="36">
        <f t="shared" si="4"/>
        <v>0</v>
      </c>
      <c r="U33" s="34">
        <f t="shared" si="5"/>
        <v>0</v>
      </c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10</v>
      </c>
      <c r="Z33" s="37">
        <v>1</v>
      </c>
      <c r="AA33" s="37"/>
      <c r="AB33" s="38">
        <f t="shared" si="10"/>
        <v>10</v>
      </c>
    </row>
    <row r="34" spans="1:28" s="43" customFormat="1" ht="13.5" thickBot="1">
      <c r="A34" s="28">
        <v>26</v>
      </c>
      <c r="B34" s="29" t="s">
        <v>136</v>
      </c>
      <c r="C34" s="29" t="s">
        <v>41</v>
      </c>
      <c r="D34" s="30" t="s">
        <v>42</v>
      </c>
      <c r="E34" s="30" t="s">
        <v>137</v>
      </c>
      <c r="F34" s="31" t="s">
        <v>138</v>
      </c>
      <c r="G34" s="32">
        <v>0</v>
      </c>
      <c r="H34" s="32">
        <v>0</v>
      </c>
      <c r="I34" s="32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39</v>
      </c>
      <c r="P34" s="34">
        <f t="shared" si="0"/>
        <v>0</v>
      </c>
      <c r="Q34" s="34">
        <f t="shared" si="1"/>
        <v>0</v>
      </c>
      <c r="R34" s="34">
        <f t="shared" si="2"/>
        <v>0</v>
      </c>
      <c r="S34" s="35">
        <f t="shared" si="3"/>
        <v>0</v>
      </c>
      <c r="T34" s="36">
        <f t="shared" si="4"/>
        <v>0</v>
      </c>
      <c r="U34" s="34">
        <f t="shared" si="5"/>
        <v>0</v>
      </c>
      <c r="V34" s="34">
        <f t="shared" si="6"/>
        <v>0</v>
      </c>
      <c r="W34" s="34">
        <f t="shared" si="7"/>
        <v>0</v>
      </c>
      <c r="X34" s="34">
        <f t="shared" si="8"/>
        <v>0</v>
      </c>
      <c r="Y34" s="34">
        <f t="shared" si="9"/>
        <v>10</v>
      </c>
      <c r="Z34" s="37">
        <v>1</v>
      </c>
      <c r="AA34" s="37"/>
      <c r="AB34" s="38">
        <f t="shared" si="10"/>
        <v>10</v>
      </c>
    </row>
    <row r="35" spans="1:28" ht="13.5" thickBot="1">
      <c r="A35" s="28"/>
      <c r="B35" s="39"/>
      <c r="C35" s="39"/>
      <c r="D35" s="31"/>
      <c r="E35" s="31"/>
      <c r="F35" s="31"/>
      <c r="G35" s="32"/>
      <c r="H35" s="32"/>
      <c r="I35" s="32"/>
      <c r="J35" s="33"/>
      <c r="K35" s="33"/>
      <c r="L35" s="33"/>
      <c r="M35" s="33"/>
      <c r="N35" s="33"/>
      <c r="O35" s="33"/>
      <c r="P35" s="34"/>
      <c r="Q35" s="34"/>
      <c r="R35" s="34"/>
      <c r="S35" s="35"/>
      <c r="T35" s="36"/>
      <c r="U35" s="34"/>
      <c r="V35" s="34"/>
      <c r="W35" s="34"/>
      <c r="X35" s="34"/>
      <c r="Y35" s="34"/>
      <c r="Z35" s="37"/>
      <c r="AA35" s="37"/>
      <c r="AB35" s="38"/>
    </row>
    <row r="36" spans="1:28" ht="13.5" thickBot="1">
      <c r="A36" s="28"/>
      <c r="B36" s="39"/>
      <c r="C36" s="39"/>
      <c r="D36" s="47" t="s">
        <v>164</v>
      </c>
      <c r="E36" s="49"/>
      <c r="F36" s="31"/>
      <c r="G36" s="32"/>
      <c r="H36" s="32"/>
      <c r="I36" s="32"/>
      <c r="J36" s="33"/>
      <c r="K36" s="33"/>
      <c r="L36" s="33"/>
      <c r="M36" s="33"/>
      <c r="N36" s="33"/>
      <c r="O36" s="33"/>
      <c r="P36" s="34"/>
      <c r="Q36" s="34"/>
      <c r="R36" s="34"/>
      <c r="S36" s="35"/>
      <c r="T36" s="36"/>
      <c r="U36" s="34"/>
      <c r="V36" s="34"/>
      <c r="W36" s="34"/>
      <c r="X36" s="34"/>
      <c r="Y36" s="34"/>
      <c r="Z36" s="37"/>
      <c r="AA36" s="37"/>
      <c r="AB36" s="38"/>
    </row>
    <row r="37" spans="1:28" ht="13.5" thickBot="1">
      <c r="A37" s="28"/>
      <c r="B37" s="39"/>
      <c r="C37" s="39"/>
      <c r="D37" s="31"/>
      <c r="E37" s="31"/>
      <c r="F37" s="31"/>
      <c r="G37" s="32"/>
      <c r="H37" s="32"/>
      <c r="I37" s="32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6"/>
      <c r="U37" s="34"/>
      <c r="V37" s="34"/>
      <c r="W37" s="34"/>
      <c r="X37" s="34"/>
      <c r="Y37" s="34"/>
      <c r="Z37" s="37"/>
      <c r="AA37" s="37"/>
      <c r="AB37" s="38"/>
    </row>
    <row r="38" spans="1:28" ht="13.5" thickBot="1">
      <c r="A38" s="28"/>
      <c r="B38" s="39"/>
      <c r="C38" s="39"/>
      <c r="D38" s="47" t="s">
        <v>115</v>
      </c>
      <c r="E38" s="49"/>
      <c r="F38" s="40"/>
      <c r="G38" s="50" t="s">
        <v>116</v>
      </c>
      <c r="H38" s="52"/>
      <c r="I38" s="32"/>
      <c r="J38" s="33"/>
      <c r="K38" s="33"/>
      <c r="L38" s="33"/>
      <c r="M38" s="33"/>
      <c r="N38" s="33"/>
      <c r="O38" s="33"/>
      <c r="P38" s="34"/>
      <c r="Q38" s="34"/>
      <c r="R38" s="34"/>
      <c r="S38" s="35"/>
      <c r="T38" s="36"/>
      <c r="U38" s="34"/>
      <c r="V38" s="34"/>
      <c r="W38" s="34"/>
      <c r="X38" s="34"/>
      <c r="Y38" s="34"/>
      <c r="Z38" s="37"/>
      <c r="AA38" s="37"/>
      <c r="AB38" s="38"/>
    </row>
    <row r="39" spans="1:28" ht="13.5" thickBot="1">
      <c r="A39" s="28"/>
      <c r="B39" s="39"/>
      <c r="C39" s="39"/>
      <c r="D39" s="31"/>
      <c r="E39" s="31"/>
      <c r="F39" s="31"/>
      <c r="G39" s="32"/>
      <c r="H39" s="32"/>
      <c r="I39" s="32"/>
      <c r="J39" s="33"/>
      <c r="K39" s="33"/>
      <c r="L39" s="33"/>
      <c r="M39" s="33"/>
      <c r="N39" s="33"/>
      <c r="O39" s="33"/>
      <c r="P39" s="34"/>
      <c r="Q39" s="34"/>
      <c r="R39" s="34"/>
      <c r="S39" s="35"/>
      <c r="T39" s="36"/>
      <c r="U39" s="34"/>
      <c r="V39" s="34"/>
      <c r="W39" s="34"/>
      <c r="X39" s="34"/>
      <c r="Y39" s="34"/>
      <c r="Z39" s="37"/>
      <c r="AA39" s="37"/>
      <c r="AB39" s="38"/>
    </row>
    <row r="40" spans="1:28" ht="13.5" thickBot="1">
      <c r="A40" s="28"/>
      <c r="B40" s="39"/>
      <c r="C40" s="39"/>
      <c r="D40" s="31"/>
      <c r="E40" s="31"/>
      <c r="F40" s="31"/>
      <c r="G40" s="50" t="s">
        <v>117</v>
      </c>
      <c r="H40" s="51"/>
      <c r="I40" s="52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6"/>
      <c r="U40" s="34"/>
      <c r="V40" s="34"/>
      <c r="W40" s="34"/>
      <c r="X40" s="34"/>
      <c r="Y40" s="34"/>
      <c r="Z40" s="37"/>
      <c r="AA40" s="37"/>
      <c r="AB40" s="38"/>
    </row>
    <row r="41" spans="1:28" ht="13.5" thickBot="1">
      <c r="A41" s="28"/>
      <c r="B41" s="39"/>
      <c r="C41" s="39"/>
      <c r="D41" s="47" t="s">
        <v>156</v>
      </c>
      <c r="E41" s="48"/>
      <c r="F41" s="41"/>
      <c r="G41" s="25"/>
      <c r="H41" s="25"/>
      <c r="I41" s="32"/>
      <c r="J41" s="33"/>
      <c r="K41" s="33"/>
      <c r="L41" s="33"/>
      <c r="M41" s="33"/>
      <c r="N41" s="33"/>
      <c r="O41" s="33"/>
      <c r="P41" s="34"/>
      <c r="Q41" s="34"/>
      <c r="R41" s="34"/>
      <c r="S41" s="35"/>
      <c r="T41" s="36"/>
      <c r="U41" s="34"/>
      <c r="V41" s="34"/>
      <c r="W41" s="34"/>
      <c r="X41" s="34"/>
      <c r="Y41" s="34"/>
      <c r="Z41" s="37"/>
      <c r="AA41" s="37"/>
      <c r="AB41" s="38"/>
    </row>
    <row r="42" spans="1:28" ht="13.5" thickBot="1">
      <c r="A42" s="28"/>
      <c r="B42" s="39"/>
      <c r="C42" s="39"/>
      <c r="D42" s="47" t="s">
        <v>157</v>
      </c>
      <c r="E42" s="49"/>
      <c r="F42" s="31"/>
      <c r="G42" s="25"/>
      <c r="H42" s="25"/>
      <c r="I42" s="32"/>
      <c r="J42" s="33"/>
      <c r="K42" s="33"/>
      <c r="L42" s="33"/>
      <c r="M42" s="33"/>
      <c r="N42" s="33"/>
      <c r="O42" s="33"/>
      <c r="P42" s="34"/>
      <c r="Q42" s="34"/>
      <c r="R42" s="34"/>
      <c r="S42" s="35"/>
      <c r="T42" s="36"/>
      <c r="U42" s="34"/>
      <c r="V42" s="34"/>
      <c r="W42" s="34"/>
      <c r="X42" s="34"/>
      <c r="Y42" s="34"/>
      <c r="Z42" s="37"/>
      <c r="AA42" s="37"/>
      <c r="AB42" s="38"/>
    </row>
    <row r="43" spans="1:28" ht="13.5" thickBot="1">
      <c r="A43" s="28"/>
      <c r="B43" s="39"/>
      <c r="C43" s="39"/>
      <c r="D43" s="31"/>
      <c r="E43" s="31"/>
      <c r="F43" s="31"/>
      <c r="G43" s="50" t="s">
        <v>158</v>
      </c>
      <c r="H43" s="51"/>
      <c r="I43" s="52"/>
      <c r="J43" s="33"/>
      <c r="K43" s="33"/>
      <c r="L43" s="33"/>
      <c r="M43" s="33"/>
      <c r="N43" s="33"/>
      <c r="O43" s="33"/>
      <c r="P43" s="34"/>
      <c r="Q43" s="34"/>
      <c r="R43" s="34"/>
      <c r="S43" s="35"/>
      <c r="T43" s="36"/>
      <c r="U43" s="34"/>
      <c r="V43" s="34"/>
      <c r="W43" s="34"/>
      <c r="X43" s="34"/>
      <c r="Y43" s="34"/>
      <c r="Z43" s="37"/>
      <c r="AA43" s="37"/>
      <c r="AB43" s="38"/>
    </row>
    <row r="44" spans="1:28" ht="13.5" thickBot="1">
      <c r="A44" s="7"/>
      <c r="B44" s="8"/>
      <c r="C44" s="8"/>
      <c r="D44" s="9"/>
      <c r="E44" s="9"/>
      <c r="F44" s="9"/>
      <c r="G44" s="11"/>
      <c r="H44" s="11"/>
      <c r="I44" s="11"/>
      <c r="J44" s="10"/>
      <c r="K44" s="10"/>
      <c r="L44" s="10"/>
      <c r="M44" s="10"/>
      <c r="N44" s="10"/>
      <c r="O44" s="10"/>
      <c r="P44" s="20"/>
      <c r="Q44" s="20"/>
      <c r="R44" s="20"/>
      <c r="S44" s="21"/>
      <c r="T44" s="22"/>
      <c r="U44" s="20"/>
      <c r="V44" s="20"/>
      <c r="W44" s="20"/>
      <c r="X44" s="20"/>
      <c r="Y44" s="20"/>
      <c r="Z44" s="12"/>
      <c r="AA44" s="12"/>
      <c r="AB44" s="18"/>
    </row>
    <row r="45" spans="1:28" ht="13.5" thickBot="1">
      <c r="A45" s="7"/>
      <c r="B45" s="8"/>
      <c r="C45" s="8"/>
      <c r="D45" s="9"/>
      <c r="E45" s="9"/>
      <c r="F45" s="9"/>
      <c r="G45" s="11"/>
      <c r="H45" s="11"/>
      <c r="I45" s="11"/>
      <c r="J45" s="10"/>
      <c r="K45" s="10"/>
      <c r="L45" s="10"/>
      <c r="M45" s="10"/>
      <c r="N45" s="10"/>
      <c r="O45" s="10"/>
      <c r="P45" s="20"/>
      <c r="Q45" s="20"/>
      <c r="R45" s="20"/>
      <c r="S45" s="21"/>
      <c r="T45" s="22"/>
      <c r="U45" s="20"/>
      <c r="V45" s="20"/>
      <c r="W45" s="20"/>
      <c r="X45" s="20"/>
      <c r="Y45" s="20"/>
      <c r="Z45" s="12"/>
      <c r="AA45" s="12"/>
      <c r="AB45" s="18"/>
    </row>
    <row r="46" spans="1:28" ht="13.5" thickBot="1">
      <c r="A46" s="7"/>
      <c r="B46" s="8"/>
      <c r="C46" s="8"/>
      <c r="D46" s="9"/>
      <c r="E46" s="9"/>
      <c r="F46" s="9"/>
      <c r="G46" s="11"/>
      <c r="H46" s="11"/>
      <c r="I46" s="11"/>
      <c r="J46" s="10"/>
      <c r="K46" s="10"/>
      <c r="L46" s="10"/>
      <c r="M46" s="10"/>
      <c r="N46" s="10"/>
      <c r="O46" s="10"/>
      <c r="P46" s="20"/>
      <c r="Q46" s="20"/>
      <c r="R46" s="20"/>
      <c r="S46" s="21"/>
      <c r="T46" s="22"/>
      <c r="U46" s="20"/>
      <c r="V46" s="20"/>
      <c r="W46" s="20"/>
      <c r="X46" s="20"/>
      <c r="Y46" s="20"/>
      <c r="Z46" s="12"/>
      <c r="AA46" s="12"/>
      <c r="AB46" s="18"/>
    </row>
    <row r="47" spans="1:28" ht="13.5" thickBot="1">
      <c r="A47" s="7"/>
      <c r="B47" s="8"/>
      <c r="C47" s="8"/>
      <c r="D47" s="9"/>
      <c r="E47" s="9"/>
      <c r="F47" s="9"/>
      <c r="G47" s="11"/>
      <c r="H47" s="11"/>
      <c r="I47" s="11"/>
      <c r="J47" s="10"/>
      <c r="K47" s="10"/>
      <c r="L47" s="10"/>
      <c r="M47" s="10"/>
      <c r="N47" s="10"/>
      <c r="O47" s="10"/>
      <c r="P47" s="20"/>
      <c r="Q47" s="20"/>
      <c r="R47" s="20"/>
      <c r="S47" s="21"/>
      <c r="T47" s="22"/>
      <c r="U47" s="20"/>
      <c r="V47" s="20"/>
      <c r="W47" s="20"/>
      <c r="X47" s="20"/>
      <c r="Y47" s="20"/>
      <c r="Z47" s="12"/>
      <c r="AA47" s="12"/>
      <c r="AB47" s="18"/>
    </row>
    <row r="48" spans="1:28" ht="13.5" thickBot="1">
      <c r="A48" s="7"/>
      <c r="B48" s="8"/>
      <c r="C48" s="8"/>
      <c r="D48" s="9"/>
      <c r="E48" s="9"/>
      <c r="F48" s="9"/>
      <c r="G48" s="11"/>
      <c r="H48" s="11"/>
      <c r="I48" s="11"/>
      <c r="J48" s="10"/>
      <c r="K48" s="10"/>
      <c r="L48" s="10"/>
      <c r="M48" s="10"/>
      <c r="N48" s="10"/>
      <c r="O48" s="10"/>
      <c r="P48" s="20"/>
      <c r="Q48" s="20"/>
      <c r="R48" s="20"/>
      <c r="S48" s="21"/>
      <c r="T48" s="22"/>
      <c r="U48" s="20"/>
      <c r="V48" s="20"/>
      <c r="W48" s="20"/>
      <c r="X48" s="20"/>
      <c r="Y48" s="20"/>
      <c r="Z48" s="12"/>
      <c r="AA48" s="12"/>
      <c r="AB48" s="18"/>
    </row>
    <row r="49" spans="1:28" ht="13.5" thickBot="1">
      <c r="A49" s="7"/>
      <c r="B49" s="8"/>
      <c r="C49" s="8"/>
      <c r="D49" s="9"/>
      <c r="E49" s="9"/>
      <c r="F49" s="9"/>
      <c r="G49" s="11"/>
      <c r="H49" s="11"/>
      <c r="I49" s="11"/>
      <c r="J49" s="10"/>
      <c r="K49" s="10"/>
      <c r="L49" s="10"/>
      <c r="M49" s="10"/>
      <c r="N49" s="10"/>
      <c r="O49" s="10"/>
      <c r="P49" s="20"/>
      <c r="Q49" s="20"/>
      <c r="R49" s="20"/>
      <c r="S49" s="21"/>
      <c r="T49" s="22"/>
      <c r="U49" s="20"/>
      <c r="V49" s="20"/>
      <c r="W49" s="20"/>
      <c r="X49" s="20"/>
      <c r="Y49" s="20"/>
      <c r="Z49" s="12"/>
      <c r="AA49" s="12"/>
      <c r="AB49" s="18"/>
    </row>
    <row r="50" spans="1:28" ht="13.5" thickBot="1">
      <c r="A50" s="7"/>
      <c r="B50" s="8"/>
      <c r="C50" s="8"/>
      <c r="D50" s="9"/>
      <c r="E50" s="9"/>
      <c r="F50" s="9"/>
      <c r="G50" s="11"/>
      <c r="H50" s="11"/>
      <c r="I50" s="11"/>
      <c r="J50" s="10"/>
      <c r="K50" s="10"/>
      <c r="L50" s="10"/>
      <c r="M50" s="10"/>
      <c r="N50" s="10"/>
      <c r="O50" s="10"/>
      <c r="P50" s="20"/>
      <c r="Q50" s="20"/>
      <c r="R50" s="20"/>
      <c r="S50" s="21"/>
      <c r="T50" s="22"/>
      <c r="U50" s="20"/>
      <c r="V50" s="20"/>
      <c r="W50" s="20"/>
      <c r="X50" s="20"/>
      <c r="Y50" s="20"/>
      <c r="Z50" s="12"/>
      <c r="AA50" s="12"/>
      <c r="AB50" s="18"/>
    </row>
    <row r="51" spans="1:28" ht="13.5" thickBot="1">
      <c r="A51" s="7"/>
      <c r="B51" s="8"/>
      <c r="C51" s="8"/>
      <c r="D51" s="9"/>
      <c r="E51" s="9"/>
      <c r="F51" s="9"/>
      <c r="G51" s="11"/>
      <c r="H51" s="11"/>
      <c r="I51" s="11"/>
      <c r="J51" s="10"/>
      <c r="K51" s="10"/>
      <c r="L51" s="10"/>
      <c r="M51" s="10"/>
      <c r="N51" s="10"/>
      <c r="O51" s="10"/>
      <c r="P51" s="20"/>
      <c r="Q51" s="20"/>
      <c r="R51" s="20"/>
      <c r="S51" s="21"/>
      <c r="T51" s="22"/>
      <c r="U51" s="20"/>
      <c r="V51" s="20"/>
      <c r="W51" s="20"/>
      <c r="X51" s="20"/>
      <c r="Y51" s="20"/>
      <c r="Z51" s="12"/>
      <c r="AA51" s="12"/>
      <c r="AB51" s="18"/>
    </row>
    <row r="52" spans="1:28" ht="13.5" thickBot="1">
      <c r="A52" s="7"/>
      <c r="B52" s="8"/>
      <c r="C52" s="8"/>
      <c r="D52" s="9"/>
      <c r="E52" s="9"/>
      <c r="F52" s="9"/>
      <c r="G52" s="11"/>
      <c r="H52" s="11"/>
      <c r="I52" s="11"/>
      <c r="J52" s="10"/>
      <c r="K52" s="10"/>
      <c r="L52" s="10"/>
      <c r="M52" s="10"/>
      <c r="N52" s="10"/>
      <c r="O52" s="10"/>
      <c r="P52" s="20"/>
      <c r="Q52" s="20"/>
      <c r="R52" s="20"/>
      <c r="S52" s="21"/>
      <c r="T52" s="22"/>
      <c r="U52" s="20"/>
      <c r="V52" s="20"/>
      <c r="W52" s="20"/>
      <c r="X52" s="20"/>
      <c r="Y52" s="20"/>
      <c r="Z52" s="12"/>
      <c r="AA52" s="12"/>
      <c r="AB52" s="18"/>
    </row>
    <row r="53" spans="1:28" ht="13.5" thickBot="1">
      <c r="A53" s="7"/>
      <c r="B53" s="8"/>
      <c r="C53" s="8"/>
      <c r="D53" s="9"/>
      <c r="E53" s="9"/>
      <c r="F53" s="9"/>
      <c r="G53" s="11"/>
      <c r="H53" s="11"/>
      <c r="I53" s="11"/>
      <c r="J53" s="10"/>
      <c r="K53" s="10"/>
      <c r="L53" s="10"/>
      <c r="M53" s="10"/>
      <c r="N53" s="10"/>
      <c r="O53" s="10"/>
      <c r="P53" s="20"/>
      <c r="Q53" s="20"/>
      <c r="R53" s="20"/>
      <c r="S53" s="21"/>
      <c r="T53" s="22"/>
      <c r="U53" s="20"/>
      <c r="V53" s="20"/>
      <c r="W53" s="20"/>
      <c r="X53" s="20"/>
      <c r="Y53" s="20"/>
      <c r="Z53" s="12"/>
      <c r="AA53" s="12"/>
      <c r="AB53" s="18"/>
    </row>
    <row r="54" spans="1:28" ht="13.5" thickBot="1">
      <c r="A54" s="7"/>
      <c r="B54" s="8"/>
      <c r="C54" s="8"/>
      <c r="D54" s="9"/>
      <c r="E54" s="9"/>
      <c r="F54" s="9"/>
      <c r="G54" s="11"/>
      <c r="H54" s="11"/>
      <c r="I54" s="11"/>
      <c r="J54" s="10"/>
      <c r="K54" s="10"/>
      <c r="L54" s="10"/>
      <c r="M54" s="10"/>
      <c r="N54" s="10"/>
      <c r="O54" s="10"/>
      <c r="P54" s="20"/>
      <c r="Q54" s="20"/>
      <c r="R54" s="20"/>
      <c r="S54" s="21"/>
      <c r="T54" s="22"/>
      <c r="U54" s="20"/>
      <c r="V54" s="20"/>
      <c r="W54" s="20"/>
      <c r="X54" s="20"/>
      <c r="Y54" s="20"/>
      <c r="Z54" s="12"/>
      <c r="AA54" s="12"/>
      <c r="AB54" s="18"/>
    </row>
    <row r="55" spans="1:28" ht="13.5" thickBot="1">
      <c r="A55" s="7"/>
      <c r="B55" s="8"/>
      <c r="C55" s="8"/>
      <c r="D55" s="9"/>
      <c r="E55" s="9"/>
      <c r="F55" s="9"/>
      <c r="G55" s="11"/>
      <c r="H55" s="11"/>
      <c r="I55" s="11"/>
      <c r="J55" s="10"/>
      <c r="K55" s="10"/>
      <c r="L55" s="10"/>
      <c r="M55" s="10"/>
      <c r="N55" s="10"/>
      <c r="O55" s="10"/>
      <c r="P55" s="20"/>
      <c r="Q55" s="20"/>
      <c r="R55" s="20"/>
      <c r="S55" s="21"/>
      <c r="T55" s="22"/>
      <c r="U55" s="20"/>
      <c r="V55" s="20"/>
      <c r="W55" s="20"/>
      <c r="X55" s="20"/>
      <c r="Y55" s="20"/>
      <c r="Z55" s="12"/>
      <c r="AA55" s="12"/>
      <c r="AB55" s="18"/>
    </row>
  </sheetData>
  <sheetProtection/>
  <mergeCells count="40">
    <mergeCell ref="B1:F1"/>
    <mergeCell ref="G1:Q1"/>
    <mergeCell ref="X1:Y1"/>
    <mergeCell ref="B2:F2"/>
    <mergeCell ref="G2:Q2"/>
    <mergeCell ref="G3:Q3"/>
    <mergeCell ref="B4:F4"/>
    <mergeCell ref="G4:Q4"/>
    <mergeCell ref="G5:Q5"/>
    <mergeCell ref="B3:F3"/>
    <mergeCell ref="T4:V4"/>
    <mergeCell ref="S2:Y2"/>
    <mergeCell ref="A6:A8"/>
    <mergeCell ref="B6:B8"/>
    <mergeCell ref="C6:C8"/>
    <mergeCell ref="D6:D8"/>
    <mergeCell ref="F6:F8"/>
    <mergeCell ref="X7:X8"/>
    <mergeCell ref="E6:E8"/>
    <mergeCell ref="S7:S8"/>
    <mergeCell ref="T7:T8"/>
    <mergeCell ref="Q7:Q8"/>
    <mergeCell ref="AA6:AA8"/>
    <mergeCell ref="AB6:AB8"/>
    <mergeCell ref="G6:O6"/>
    <mergeCell ref="P6:Y6"/>
    <mergeCell ref="P7:P8"/>
    <mergeCell ref="U7:U8"/>
    <mergeCell ref="V7:V8"/>
    <mergeCell ref="W7:W8"/>
    <mergeCell ref="Z6:Z8"/>
    <mergeCell ref="R7:R8"/>
    <mergeCell ref="D41:E41"/>
    <mergeCell ref="D38:E38"/>
    <mergeCell ref="G40:I40"/>
    <mergeCell ref="G43:I43"/>
    <mergeCell ref="G38:H38"/>
    <mergeCell ref="Y7:Y8"/>
    <mergeCell ref="D36:E36"/>
    <mergeCell ref="D42:E42"/>
  </mergeCells>
  <printOptions/>
  <pageMargins left="0.75" right="0.75" top="1" bottom="1" header="0.5" footer="0.5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2022-08-25T09:16:11Z</cp:lastPrinted>
  <dcterms:created xsi:type="dcterms:W3CDTF">1997-01-24T12:53:32Z</dcterms:created>
  <dcterms:modified xsi:type="dcterms:W3CDTF">2022-08-30T06:04:23Z</dcterms:modified>
  <cp:category/>
  <cp:version/>
  <cp:contentType/>
  <cp:contentStatus/>
</cp:coreProperties>
</file>